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adeutsch2\Desktop\"/>
    </mc:Choice>
  </mc:AlternateContent>
  <bookViews>
    <workbookView xWindow="0" yWindow="0" windowWidth="24840" windowHeight="12150"/>
  </bookViews>
  <sheets>
    <sheet name="Data" sheetId="3" r:id="rId1"/>
    <sheet name="Op. Definition Paramtertization" sheetId="4" r:id="rId2"/>
    <sheet name="Data Sources" sheetId="2" r:id="rId3"/>
    <sheet name="Literature" sheetId="1" r:id="rId4"/>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40" i="1" l="1"/>
  <c r="B29" i="1"/>
  <c r="B112" i="1" l="1"/>
  <c r="B114" i="1" s="1"/>
  <c r="B80" i="1" l="1"/>
  <c r="B73" i="1"/>
  <c r="B56" i="1"/>
</calcChain>
</file>

<file path=xl/sharedStrings.xml><?xml version="1.0" encoding="utf-8"?>
<sst xmlns="http://schemas.openxmlformats.org/spreadsheetml/2006/main" count="465" uniqueCount="417">
  <si>
    <t>ref</t>
  </si>
  <si>
    <t>NRD -&gt; NRD Sober</t>
  </si>
  <si>
    <t>rate  of Former AUD Treated, NRD Discharged who transition to abstinent (NRD sober)</t>
  </si>
  <si>
    <t>% of NRD who are former AUD (treated)</t>
  </si>
  <si>
    <t>NRD - &gt; RD (onset)</t>
  </si>
  <si>
    <t>Rate of Never RD NRD becoming RD</t>
  </si>
  <si>
    <t>proportion of individuals ever going from NRD to RD</t>
  </si>
  <si>
    <t>rate of former AUD treated, NRD discharged who transition to RD</t>
  </si>
  <si>
    <t xml:space="preserve">RD remission RD - &gt; Any </t>
  </si>
  <si>
    <t>Rate of RD remissioning (to any ) per year</t>
  </si>
  <si>
    <t>probability of RD's transitioning to NRD or abstinence 1 year later</t>
  </si>
  <si>
    <t>proportion of RD individuals ever remissing from RD</t>
  </si>
  <si>
    <t xml:space="preserve">RD remission RD - &gt; NRD </t>
  </si>
  <si>
    <t>proportion of NRDers who are currently former RDers</t>
  </si>
  <si>
    <t>rate of RD who remiss to NRD per year</t>
  </si>
  <si>
    <t xml:space="preserve">RD Remission RD - &gt; Sober </t>
  </si>
  <si>
    <t>rate of RD becoming abstinent per year</t>
  </si>
  <si>
    <t>rate of AUD treated who transition to RD becoming abstinent per year</t>
  </si>
  <si>
    <t>RD Relapse Any -&gt; RD</t>
  </si>
  <si>
    <t>Rate of RD relapse (from any) per year</t>
  </si>
  <si>
    <t>proportion of RD who remissed  ever relapsing to RD</t>
  </si>
  <si>
    <t>proportion of total RD individuals who will relapse</t>
  </si>
  <si>
    <t>RD Relapse NRD - &gt; RD</t>
  </si>
  <si>
    <t>rate of former RD NRDers who return to RD (who are currently in NRD stock_</t>
  </si>
  <si>
    <t>Rate of Former RD NRD relapsing to RD</t>
  </si>
  <si>
    <t>rate of Former RD NRDers who will relapse to RD per year</t>
  </si>
  <si>
    <t>RD Relapse Sober - &gt; RD</t>
  </si>
  <si>
    <t>rate of former sober Rders who will relapse to hd per year</t>
  </si>
  <si>
    <t>RD - &gt; AUD (onset)</t>
  </si>
  <si>
    <t>Rate of RD to AUD</t>
  </si>
  <si>
    <t>proportion of HD who will onset   AUD</t>
  </si>
  <si>
    <t>Rate of AUD onset from HD</t>
  </si>
  <si>
    <t xml:space="preserve">AUD Remission AUD -&gt; Any </t>
  </si>
  <si>
    <t>rate of AUD patients remitting (abst or NRD) per year</t>
  </si>
  <si>
    <t>Rate of AUD remissioning (any status) per year</t>
  </si>
  <si>
    <t>proportion of AUD who will recover</t>
  </si>
  <si>
    <t>proportion of transition to remission after AUD (No RD one year later)</t>
  </si>
  <si>
    <t>Rate of AUD remissioning (any) per year</t>
  </si>
  <si>
    <t>Rate of AUD remissioning to either RD or NRD</t>
  </si>
  <si>
    <t xml:space="preserve">AUD Remission AUD -&gt; Sober </t>
  </si>
  <si>
    <t>rate of AUD transitioning out to abst per year (ever treated)</t>
  </si>
  <si>
    <t>rate of AUD transitioning out to abst per year (never treated)</t>
  </si>
  <si>
    <t>rate of AUD transitioning out to abs per year (never treated py)</t>
  </si>
  <si>
    <t>rate of aud transitioning out to abs per year (natural remission</t>
  </si>
  <si>
    <t>AUD Remission AUD - &gt; NRD</t>
  </si>
  <si>
    <t>Rate of AUD transitioning out to NRD per year (ever treated)</t>
  </si>
  <si>
    <t>Rate of AUD transitioning out to NRD per year (never treated)</t>
  </si>
  <si>
    <t>rate of aud transitioning out to NRD per year (natural remission)</t>
  </si>
  <si>
    <t>AUD Remission AUD - &gt; RD</t>
  </si>
  <si>
    <t>Rate of AUD transitioning out to RD per year (ever treated)</t>
  </si>
  <si>
    <t>Rate of AUD transitioning out to RD per year (never treated</t>
  </si>
  <si>
    <t>proportion of HD who are former AUD</t>
  </si>
  <si>
    <t>proportion of AUD who transition to RD (natural remission)</t>
  </si>
  <si>
    <t>AUD Relapse (Any -&gt; AUD)</t>
  </si>
  <si>
    <t>Rate of AUD relapsing (from any) per year</t>
  </si>
  <si>
    <t>proportion of recovered AUD who will relapse</t>
  </si>
  <si>
    <t>rate of aud relapsing (From any) per year</t>
  </si>
  <si>
    <t>AUD Relapse RD -&gt; AUD</t>
  </si>
  <si>
    <t>Rate of former AUD RDs relapsing to AUD</t>
  </si>
  <si>
    <t>rate of former AUD Hders who will relapse</t>
  </si>
  <si>
    <t>AUD Relapse Sober -&gt; AUD</t>
  </si>
  <si>
    <t>Rate of Sober AUD relapsing to AUD per year</t>
  </si>
  <si>
    <t>AUD Sober -&gt; NRD</t>
  </si>
  <si>
    <t>rate of sober AUD transitioning to NRD</t>
  </si>
  <si>
    <t>AUD  Sober -&gt; RD</t>
  </si>
  <si>
    <t>Rate of sover AUD transitioning to RD</t>
  </si>
  <si>
    <t>Postpartum trajectories</t>
  </si>
  <si>
    <t>Change</t>
  </si>
  <si>
    <t>Percent/tot preg ever drinkers</t>
  </si>
  <si>
    <t>Time/yr</t>
  </si>
  <si>
    <t>Article</t>
  </si>
  <si>
    <t>sober -&gt; any drinking</t>
  </si>
  <si>
    <t>n/a</t>
  </si>
  <si>
    <t>Sober -&gt; NRD</t>
  </si>
  <si>
    <t>Sober-&gt; RD</t>
  </si>
  <si>
    <t>Sober -&gt; AUD</t>
  </si>
  <si>
    <t>Postpartum any drinking</t>
  </si>
  <si>
    <t>w/in 10 mos at birth</t>
  </si>
  <si>
    <t>Postpartum RD</t>
  </si>
  <si>
    <t>Postpartum NRD</t>
  </si>
  <si>
    <t>Refs</t>
  </si>
  <si>
    <t>#</t>
  </si>
  <si>
    <t>Ref</t>
  </si>
  <si>
    <t>Lee, M. R., Boness, C. L., McDowell, Y. E., Vergés, A., Steinley, D. L., &amp; Sher, K. J. (2018). Desistance and severity of alcohol use disorder: A lifespan-developmental investigation. Clinical Psychological Science, 6(1), 90-105.</t>
  </si>
  <si>
    <t>Koenig, L. B., Haber, J. R., &amp; Jacob, T. (2020). Transitions in alcohol use over time: a survival analysis. BMC psychology, 8, 1-13.</t>
  </si>
  <si>
    <t>Kline‐Simon, A. H., Falk, D. E., Litten, R. Z., Mertens, J. R., Fertig, J., Ryan, M., &amp; Weisner, C. M. (2013). Posttreatment low‐risk drinking as a predictor of future drinking and problem outcomes among individuals with alcohol use disorders. Alcoholism: Clinical and Experimental Research, 37, E373-E380.</t>
  </si>
  <si>
    <t>Fan, A. Z., Chou, S. P., Zhang, H., Jung, J., &amp; Grant, B. F. (2019). Prevalence and correlates of past‐year recovery from DSM‐5 alcohol use disorder: results from National Epidemiologic Survey on Alcohol and Related Conditions‐III. Alcoholism: clinical and experimental research, 43(11), 2406-2420.</t>
  </si>
  <si>
    <t>Hingson, R. W., Zha, W., &amp; White, A. M. (2017). Drinking beyond the binge threshold: predictors, consequences, and changes in the US. American journal of preventive medicine, 52(6), 717-727.</t>
  </si>
  <si>
    <t>Palzes, V. A., Kline-Simon, A. H., Satre, D. D., Sterling, S., Weisner, C., &amp; Chi, F. W. (2020). Remission from unhealthy drinking among patients with an alcohol use disorder: a longitudinal study using systematic, primary care–based alcohol screening data. Journal of Studies on Alcohol and Drugs, 81(4), 436-445.</t>
  </si>
  <si>
    <t>Sartor, C. E., Jackson, K. M., McCutcheon, V. V., Duncan, A. E., Grant, J. D., Werner, K. B., &amp; Bucholz, K. K. (2016). Progression from first drink, first intoxication, and regular drinking to alcohol use disorder: a comparison of African American and European American youth. Alcoholism: clinical and experimental research, 40(7), 1515-1523.</t>
  </si>
  <si>
    <t>Maisto, S. A., Hallgren, K. A., Roos, C. R., &amp; Witkiewitz, K. (2018). Course of remission from and relapse to heavy drinking following outpatient treatment of alcohol use disorder. Drug and alcohol dependence, 187, 319-326.</t>
  </si>
  <si>
    <t>probability of NRD/Abs transition to RD one year later</t>
  </si>
  <si>
    <t>Dataset</t>
  </si>
  <si>
    <t>Census (American Community Survey, 2015 - 2019)</t>
  </si>
  <si>
    <t>Overview</t>
  </si>
  <si>
    <t>Variables included demographics for women ages 15-44, Native American and non-Native American, fertility (number of women who gave birth), and mobility (number of people moving in and out)</t>
  </si>
  <si>
    <t>Data Details</t>
  </si>
  <si>
    <t>National Survey on Drug Use and Health, 2015-2019</t>
  </si>
  <si>
    <t>Treatment Episode Dataset- Discharges, 2016-2019</t>
  </si>
  <si>
    <t>Pregnancy Risk Assessment Monitoring System, 2016 - 2019</t>
  </si>
  <si>
    <t>Data: National Survey of Drug Use and Health Restricted Data (includes ability to add states as variables), using cross tabulation results from SAMHSA's online data dashboard
            National Survey of Drug use and Health Public Access data, analyzed via SAS (weighted analyses)
Region: Restricted Data constrained to four neighboring Northern Plains / Mountain States
                      Public Access Data included national rates</t>
  </si>
  <si>
    <t>variables included inpatient/outpatient treatment for alcohol use/alcoholism for Native American and non-Native American women aged 15-44 (pregnant/nonpregnant), treatment completion proportions, and alcohol use behavior at discharge, and length of stay time</t>
  </si>
  <si>
    <t>Data: Pregnancy Risk Assessment Monitoring System annual reports (gray literature review)
Region: Specific State (state annual reports)</t>
  </si>
  <si>
    <t>variables included percent of new mothers who reported emotional violence before/during pregnancy, alcohol use before/during pregnancy, and percent who started birth control after giving birth, by Native American/non-Native American race</t>
  </si>
  <si>
    <t xml:space="preserve">Data: American Community Survey Data taken from online census dashboard
Region: Small Metro Area of study site 
</t>
  </si>
  <si>
    <t>variables included alcohol use (e.g., ever used, initiation, past year use, monthly binge drinking, alcohol use disorder, previous year use, and treatment, as cross tabulated by both nonpregnant and pregnant women aged 15-44, and Native American/non-native American race groups, and state cluster when applicable</t>
  </si>
  <si>
    <t>Data: Treatment Episode Data Discharges, Publicly available data analyzed via SAS
Region: Specific State and core based statistical area</t>
  </si>
  <si>
    <t>Behavior Risk Factor Surveillance System, 2017 and 2019</t>
  </si>
  <si>
    <t>Data:  Behavior Risk Factor Surveillance System Data, core and family planning modules, publically available data analyzed via SAS (weighted)
Region Specific State and available nearby states with comparable demographic statistics</t>
  </si>
  <si>
    <t>variables included sexual activity and contraception use, as cross tabulated with past month any drinking, binge drinking, and heavy drinking (proxy for AUD) for nonpregnant women aged 18-44, Native American and non-Native American race</t>
  </si>
  <si>
    <t>Youth Behavior Risk Factor Surveillance System, 2015, 2017, 2019</t>
  </si>
  <si>
    <t xml:space="preserve">Data:  Youth Behavior Risk Factor Surveillance System Data, cross tabulations from online data dashboards
Region Specific State </t>
  </si>
  <si>
    <t>variables included sexual activity and (limited) contraception use, as cross tabulated with drinking (and binge drinking, when applicable), for female adolescents in grades 10, 11, and 12 (proxy for ages 15-17/18), by Native American and non-Native American race</t>
  </si>
  <si>
    <t>Parameter</t>
  </si>
  <si>
    <t>Dimension</t>
  </si>
  <si>
    <t>person/1 yr</t>
  </si>
  <si>
    <t>person/total</t>
  </si>
  <si>
    <t>person/ 1 yr</t>
  </si>
  <si>
    <t>person / 1 yr</t>
  </si>
  <si>
    <t>person / total</t>
  </si>
  <si>
    <t>person/ total</t>
  </si>
  <si>
    <r>
      <t>Seeley, J. R., Farmer, R. F., Kosty, D. B., &amp; Gau, J. M. (2019). Prevalence, incidence, recovery, and recurrence of alcohol use disorders from childhood to age 30. </t>
    </r>
    <r>
      <rPr>
        <i/>
        <sz val="10"/>
        <rFont val="Arial"/>
        <family val="2"/>
      </rPr>
      <t>Drug and alcohol dependence</t>
    </r>
    <r>
      <rPr>
        <sz val="10"/>
        <rFont val="Arial"/>
        <family val="2"/>
      </rPr>
      <t>, </t>
    </r>
    <r>
      <rPr>
        <i/>
        <sz val="10"/>
        <rFont val="Arial"/>
        <family val="2"/>
      </rPr>
      <t>194</t>
    </r>
    <r>
      <rPr>
        <sz val="10"/>
        <rFont val="Arial"/>
        <family val="2"/>
      </rPr>
      <t>, 45-50.</t>
    </r>
  </si>
  <si>
    <r>
      <t>Ilgen, M. A., Wilbourne, P. L., Moos, B. S., &amp; Moos, R. H. (2008). Problem-free drinking over 16 years among individuals with alcohol use disorders. </t>
    </r>
    <r>
      <rPr>
        <i/>
        <sz val="10"/>
        <rFont val="Arial"/>
        <family val="2"/>
      </rPr>
      <t>Drug and alcohol dependence</t>
    </r>
    <r>
      <rPr>
        <sz val="10"/>
        <rFont val="Arial"/>
        <family val="2"/>
      </rPr>
      <t>, </t>
    </r>
    <r>
      <rPr>
        <i/>
        <sz val="10"/>
        <rFont val="Arial"/>
        <family val="2"/>
      </rPr>
      <t>92</t>
    </r>
    <r>
      <rPr>
        <sz val="10"/>
        <rFont val="Arial"/>
        <family val="2"/>
      </rPr>
      <t>(1-3), 116-122.</t>
    </r>
  </si>
  <si>
    <r>
      <t>Tucker, J. A., Cheong, J., James, T. G., Jung, S., &amp; Chandler, S. D. (2020). Preresolution drinking problem severity profiles associated with stable moderation outcomes of natural recovery attempts. </t>
    </r>
    <r>
      <rPr>
        <i/>
        <sz val="10"/>
        <rFont val="Arial"/>
        <family val="2"/>
      </rPr>
      <t>Alcoholism: Clinical and Experimental Research</t>
    </r>
    <r>
      <rPr>
        <sz val="10"/>
        <rFont val="Arial"/>
        <family val="2"/>
      </rPr>
      <t>, </t>
    </r>
    <r>
      <rPr>
        <i/>
        <sz val="10"/>
        <rFont val="Arial"/>
        <family val="2"/>
      </rPr>
      <t>44</t>
    </r>
    <r>
      <rPr>
        <sz val="10"/>
        <rFont val="Arial"/>
        <family val="2"/>
      </rPr>
      <t>(3), 738-745.</t>
    </r>
  </si>
  <si>
    <r>
      <t>Dawson, D. A., Stinson, F. S., Chou, S. P., &amp; Grant, B. F. (2008). Three-year changes in adult risk drinking behavior in relation to the course of alcohol-use disorders. </t>
    </r>
    <r>
      <rPr>
        <i/>
        <sz val="10"/>
        <rFont val="Arial"/>
        <family val="2"/>
      </rPr>
      <t>Journal of studies on alcohol and drugs</t>
    </r>
    <r>
      <rPr>
        <sz val="10"/>
        <rFont val="Arial"/>
        <family val="2"/>
      </rPr>
      <t>, </t>
    </r>
    <r>
      <rPr>
        <i/>
        <sz val="10"/>
        <rFont val="Arial"/>
        <family val="2"/>
      </rPr>
      <t>69</t>
    </r>
    <r>
      <rPr>
        <sz val="10"/>
        <rFont val="Arial"/>
        <family val="2"/>
      </rPr>
      <t>(6), 866-877.</t>
    </r>
  </si>
  <si>
    <r>
      <t>Prior, K., Piggott, M., Hunt, S., Vanstone, V., McCormack, C., Newton, N. C., ... &amp; Stapinski, L. A. (2024). Motherhood and drinking: The relative importance of mental health and psychosocial factors on maternal alcohol misuse during the postpartum period. </t>
    </r>
    <r>
      <rPr>
        <i/>
        <sz val="10"/>
        <rFont val="Arial"/>
        <family val="2"/>
      </rPr>
      <t>Journal of Studies on Alcohol and Drugs</t>
    </r>
    <r>
      <rPr>
        <sz val="10"/>
        <rFont val="Arial"/>
        <family val="2"/>
      </rPr>
      <t>, </t>
    </r>
    <r>
      <rPr>
        <i/>
        <sz val="10"/>
        <rFont val="Arial"/>
        <family val="2"/>
      </rPr>
      <t>85</t>
    </r>
    <r>
      <rPr>
        <sz val="10"/>
        <rFont val="Arial"/>
        <family val="2"/>
      </rPr>
      <t>(4), 537-549.</t>
    </r>
  </si>
  <si>
    <r>
      <t>Doyle, O., Wood, E. K., Sullivan, E. L., Mackiewicz-Seghete, K., Graham, A., &amp; Gustafsson, H. C. (2023). COVID-19 pandemic-related trauma symptoms are associated with postpartum alcohol consumption. </t>
    </r>
    <r>
      <rPr>
        <i/>
        <sz val="10"/>
        <rFont val="Arial"/>
        <family val="2"/>
      </rPr>
      <t>General hospital psychiatry</t>
    </r>
    <r>
      <rPr>
        <sz val="10"/>
        <rFont val="Arial"/>
        <family val="2"/>
      </rPr>
      <t>, </t>
    </r>
    <r>
      <rPr>
        <i/>
        <sz val="10"/>
        <rFont val="Arial"/>
        <family val="2"/>
      </rPr>
      <t>85</t>
    </r>
    <r>
      <rPr>
        <sz val="10"/>
        <rFont val="Arial"/>
        <family val="2"/>
      </rPr>
      <t>, 19-27.</t>
    </r>
  </si>
  <si>
    <r>
      <t>Mellingen, S., Torsheim, T., &amp; Thuen, F. (2015). Predictors of postpartum change in alcohol use in Norwegian mothers. </t>
    </r>
    <r>
      <rPr>
        <i/>
        <sz val="10"/>
        <rFont val="Arial"/>
        <family val="2"/>
      </rPr>
      <t>Journal of studies on alcohol and drugs</t>
    </r>
    <r>
      <rPr>
        <sz val="10"/>
        <rFont val="Arial"/>
        <family val="2"/>
      </rPr>
      <t>, </t>
    </r>
    <r>
      <rPr>
        <i/>
        <sz val="10"/>
        <rFont val="Arial"/>
        <family val="2"/>
      </rPr>
      <t>76</t>
    </r>
    <r>
      <rPr>
        <sz val="10"/>
        <rFont val="Arial"/>
        <family val="2"/>
      </rPr>
      <t>(4), 559-568.</t>
    </r>
  </si>
  <si>
    <r>
      <t>Tung, I., Chung, T., Krafty, R. T., Keenan, K., &amp; Hipwell, A. E. (2020). Alcohol use trajectories before and after pregnancy among adolescent and young adult mothers. </t>
    </r>
    <r>
      <rPr>
        <i/>
        <sz val="10"/>
        <rFont val="Arial"/>
        <family val="2"/>
      </rPr>
      <t>Alcoholism: Clinical and Experimental Research</t>
    </r>
    <r>
      <rPr>
        <sz val="10"/>
        <rFont val="Arial"/>
        <family val="2"/>
      </rPr>
      <t>, </t>
    </r>
    <r>
      <rPr>
        <i/>
        <sz val="10"/>
        <rFont val="Arial"/>
        <family val="2"/>
      </rPr>
      <t>44</t>
    </r>
    <r>
      <rPr>
        <sz val="10"/>
        <rFont val="Arial"/>
        <family val="2"/>
      </rPr>
      <t>(8), 1675-1685.</t>
    </r>
  </si>
  <si>
    <r>
      <t>Fortin, M., Muckle, G., Anassour-Laouan-Sidi, E., Jacobson, S. W., Jacobson, J. L., &amp; Bélanger, R. E. (2016). Trajectories of alcohol use and binge drinking among pregnant Inuit women. </t>
    </r>
    <r>
      <rPr>
        <i/>
        <sz val="10"/>
        <rFont val="Arial"/>
        <family val="2"/>
      </rPr>
      <t>Alcohol and Alcoholism</t>
    </r>
    <r>
      <rPr>
        <sz val="10"/>
        <rFont val="Arial"/>
        <family val="2"/>
      </rPr>
      <t>, </t>
    </r>
    <r>
      <rPr>
        <i/>
        <sz val="10"/>
        <rFont val="Arial"/>
        <family val="2"/>
      </rPr>
      <t>51</t>
    </r>
    <r>
      <rPr>
        <sz val="10"/>
        <rFont val="Arial"/>
        <family val="2"/>
      </rPr>
      <t>(3), 339-346.</t>
    </r>
  </si>
  <si>
    <r>
      <t>Liu, W., Mumford, E. A., &amp; Petras, H. (2015). Maternal patterns of postpartum alcohol consumption by age: A longitudinal analysis of adult urban mothers. </t>
    </r>
    <r>
      <rPr>
        <i/>
        <sz val="10"/>
        <rFont val="Arial"/>
        <family val="2"/>
      </rPr>
      <t>Prevention Science</t>
    </r>
    <r>
      <rPr>
        <sz val="10"/>
        <rFont val="Arial"/>
        <family val="2"/>
      </rPr>
      <t>, </t>
    </r>
    <r>
      <rPr>
        <i/>
        <sz val="10"/>
        <rFont val="Arial"/>
        <family val="2"/>
      </rPr>
      <t>16</t>
    </r>
    <r>
      <rPr>
        <sz val="10"/>
        <rFont val="Arial"/>
        <family val="2"/>
      </rPr>
      <t>, 353-363.</t>
    </r>
  </si>
  <si>
    <r>
      <t>Jagodzinski, T., &amp; Fleming, M. F. (2007). Postpartum and alcohol-related factors associated with the relapse of risky drinking. </t>
    </r>
    <r>
      <rPr>
        <i/>
        <sz val="10"/>
        <rFont val="Arial"/>
        <family val="2"/>
      </rPr>
      <t>Journal of studies on Alcohol and Drugs</t>
    </r>
    <r>
      <rPr>
        <sz val="10"/>
        <rFont val="Arial"/>
        <family val="2"/>
      </rPr>
      <t>, </t>
    </r>
    <r>
      <rPr>
        <i/>
        <sz val="10"/>
        <rFont val="Arial"/>
        <family val="2"/>
      </rPr>
      <t>68</t>
    </r>
    <r>
      <rPr>
        <sz val="10"/>
        <rFont val="Arial"/>
        <family val="2"/>
      </rPr>
      <t>(6), 879-885.</t>
    </r>
  </si>
  <si>
    <r>
      <t>Forray, A., Merry, B., Lin, H., Ruger, J. P., &amp; Yonkers, K. A. (2015). Perinatal substance use: a prospective evaluation of abstinence and relapse. </t>
    </r>
    <r>
      <rPr>
        <i/>
        <sz val="10"/>
        <rFont val="Arial"/>
        <family val="2"/>
      </rPr>
      <t>Drug and alcohol dependence</t>
    </r>
    <r>
      <rPr>
        <sz val="10"/>
        <rFont val="Arial"/>
        <family val="2"/>
      </rPr>
      <t>, </t>
    </r>
    <r>
      <rPr>
        <i/>
        <sz val="10"/>
        <rFont val="Arial"/>
        <family val="2"/>
      </rPr>
      <t>150</t>
    </r>
    <r>
      <rPr>
        <sz val="10"/>
        <rFont val="Arial"/>
        <family val="2"/>
      </rPr>
      <t>, 147-155.</t>
    </r>
  </si>
  <si>
    <r>
      <t>Board, A., D’Angelo, D. V., von Essen, B. S., Denny, C. H., Miele, K., Dunkley, J., ... &amp; Kim, S. Y. (2023). The postpartum period: An opportunity for alcohol screening and counseling to reduce adverse health impacts. </t>
    </r>
    <r>
      <rPr>
        <i/>
        <sz val="10"/>
        <rFont val="Arial"/>
        <family val="2"/>
      </rPr>
      <t>Journal of addiction medicine</t>
    </r>
    <r>
      <rPr>
        <sz val="10"/>
        <rFont val="Arial"/>
        <family val="2"/>
      </rPr>
      <t>, </t>
    </r>
    <r>
      <rPr>
        <i/>
        <sz val="10"/>
        <rFont val="Arial"/>
        <family val="2"/>
      </rPr>
      <t>17</t>
    </r>
    <r>
      <rPr>
        <sz val="10"/>
        <rFont val="Arial"/>
        <family val="2"/>
      </rPr>
      <t>(5), 528-535.</t>
    </r>
  </si>
  <si>
    <t>Note: Based on calculations derived from results of articles. Calculations available upon request</t>
  </si>
  <si>
    <t>Time</t>
  </si>
  <si>
    <t>ND Data[Non,BC]</t>
  </si>
  <si>
    <t>ND Data[Non,NBC]</t>
  </si>
  <si>
    <t>NRD Data[Non,BC]</t>
  </si>
  <si>
    <t>NRD Data[Non,NBC]</t>
  </si>
  <si>
    <t>RD Data[Non,BC]</t>
  </si>
  <si>
    <t>RD Data[Non,NBC]</t>
  </si>
  <si>
    <t>AUD Data[Non,BC]</t>
  </si>
  <si>
    <t>AUD Data[Non,NBC]</t>
  </si>
  <si>
    <t>Sober NRD Data[Non,BC]</t>
  </si>
  <si>
    <t>Sober NRD Data[Non,NBC]</t>
  </si>
  <si>
    <t>Sober RD Data[Non,BC]</t>
  </si>
  <si>
    <t>Sober RD Data[Non,NBC]</t>
  </si>
  <si>
    <t>Sober AUD Data[Non,BC]</t>
  </si>
  <si>
    <t>Sober AUD Data[Non,NBC]</t>
  </si>
  <si>
    <t>AUD in Treatment Data[Non,BC]</t>
  </si>
  <si>
    <t>AUD in Treatment Data[Non,NBC]</t>
  </si>
  <si>
    <t>ND Data[Preg,NBC]</t>
  </si>
  <si>
    <t>ND Data[Preg,BC]</t>
  </si>
  <si>
    <t>NRD Data[Preg,NBC]</t>
  </si>
  <si>
    <t>NRD Data[Preg,BC]</t>
  </si>
  <si>
    <t>RD Data[Preg,NBC]</t>
  </si>
  <si>
    <t>RD Data[Preg,BC]</t>
  </si>
  <si>
    <t>AUD Data [Preg,NBC]</t>
  </si>
  <si>
    <t>AUD Data[Preg,BC]</t>
  </si>
  <si>
    <t>Sober NRD Data[Preg,NBC]</t>
  </si>
  <si>
    <t>Sober NRD Data[Preg,BC]</t>
  </si>
  <si>
    <t>Sober RD Data[Preg,NBC]</t>
  </si>
  <si>
    <t>Sober RD Data[Preg,BC]</t>
  </si>
  <si>
    <t>Sober AUD Data[Preg,NBC]</t>
  </si>
  <si>
    <t>Sober AUD Data[Preg,BC]</t>
  </si>
  <si>
    <t>AUD in Treatment Data[Preg,NBC]</t>
  </si>
  <si>
    <t>AUD in Treatment Data[Preg,BC]</t>
  </si>
  <si>
    <t>Aging/Internal Migration/Death</t>
  </si>
  <si>
    <t xml:space="preserve">Population Aging in </t>
  </si>
  <si>
    <t>Population Migrating in</t>
  </si>
  <si>
    <t>ND Aging In Proportion[NBC]</t>
  </si>
  <si>
    <t>ND Aging In Proportion[BC]</t>
  </si>
  <si>
    <t>ND Moving In Proportion[NBC]</t>
  </si>
  <si>
    <t>ND Moving In Proportion[BC]</t>
  </si>
  <si>
    <t>ND Aging Out Proportion[NBC]</t>
  </si>
  <si>
    <t>ND Aging Out Proportion[BC]</t>
  </si>
  <si>
    <t>ND Moving Out Proportion[NBC]</t>
  </si>
  <si>
    <t>ND Moving Out Proportion[BC]</t>
  </si>
  <si>
    <t>ND Death Rate[NBC]</t>
  </si>
  <si>
    <t>ND Death Rate[BC]</t>
  </si>
  <si>
    <t>NRD Aging In Proportion[NBC]</t>
  </si>
  <si>
    <t>NRD Aging In Proportion[BC]</t>
  </si>
  <si>
    <t>NRD Moving In Proportion[NBC]</t>
  </si>
  <si>
    <t>NRD Moving In Proportion[BC]</t>
  </si>
  <si>
    <t>NRD Aging Out Proportion[NBC]</t>
  </si>
  <si>
    <t>NRD Aging Out Proportion[BC]</t>
  </si>
  <si>
    <t>NRD Moving Out Proportion[NBC]</t>
  </si>
  <si>
    <t>NRD Moving Out Proportion[BC]</t>
  </si>
  <si>
    <t>NRD Death Rate[NBC]</t>
  </si>
  <si>
    <t>NRD Death Rate[BC]</t>
  </si>
  <si>
    <t>Sober NRD Moving In Proportion[NBC]</t>
  </si>
  <si>
    <t>Sober NRD Moving In Proportion[BC]</t>
  </si>
  <si>
    <t>Sober NRD Aging Out Proportion[NBC]</t>
  </si>
  <si>
    <t>Sober NRD Aging Out Proportion[BC]</t>
  </si>
  <si>
    <t>Sober NRD Moving Out Proportion[NBC]</t>
  </si>
  <si>
    <t>Sober NRD Moving Out Proportion[BC]</t>
  </si>
  <si>
    <t>Sober NRD Death Rate[NBC]</t>
  </si>
  <si>
    <t>Sober NRD Death Rate[BC]</t>
  </si>
  <si>
    <t>RD Aging In Proportion[NBC]</t>
  </si>
  <si>
    <t>RD Aging In Proportion[BC]</t>
  </si>
  <si>
    <t>RD Moving In Proportion[NBC]</t>
  </si>
  <si>
    <t>RD Moving In Proportion[BC]</t>
  </si>
  <si>
    <t>RD Aging Out Proportion[NBC]</t>
  </si>
  <si>
    <t>RD Aging Out Proportion[BC]</t>
  </si>
  <si>
    <t>RD Moving Out Proportion[NBC]</t>
  </si>
  <si>
    <t>RD Moving Out Proportion[BC]</t>
  </si>
  <si>
    <t>RD Death Rate[NBC]</t>
  </si>
  <si>
    <t>RD Death Rate[BC]</t>
  </si>
  <si>
    <t>Sober RD Moving In Proportion[NBC]</t>
  </si>
  <si>
    <t>Sober RD Moving In Proportion[BC]</t>
  </si>
  <si>
    <t>Sober RD Aging Out Proportion[NBC]</t>
  </si>
  <si>
    <t>Sober RD Aging Out Proportion[BC]</t>
  </si>
  <si>
    <t>Sober RD Moving Out Proportion[NBC]</t>
  </si>
  <si>
    <t>Sober RD Moving Out Proportion[BC]</t>
  </si>
  <si>
    <t>Sober RD Death Rate[NBC]</t>
  </si>
  <si>
    <t>Sober RD Death Rate[BC]</t>
  </si>
  <si>
    <t>AUD Moving In Proportion[NBC]</t>
  </si>
  <si>
    <t>AUD Moving In Proportion[BC]</t>
  </si>
  <si>
    <t>AUD Aging Out Proportion[NBC]</t>
  </si>
  <si>
    <t>AUD Aging Out Proportion[BC]</t>
  </si>
  <si>
    <t>AUD Moving Out Proportion[NBC]</t>
  </si>
  <si>
    <t>AUD Moving Out Proportion[BC]</t>
  </si>
  <si>
    <t>AUD Death Rate[NBC]</t>
  </si>
  <si>
    <t>AUD Death Rate[BC]</t>
  </si>
  <si>
    <t>Sober AUD Moving In Proportion[NBC]</t>
  </si>
  <si>
    <t>Sober AUD Moving In Proportion[BC]</t>
  </si>
  <si>
    <t>Sober AUD Aging Out Proportion[NBC]</t>
  </si>
  <si>
    <t>Sober AUD Aging Out Proportion[BC]</t>
  </si>
  <si>
    <t>Sober AUD Moving Out Proportion[NBC]</t>
  </si>
  <si>
    <t>Sober AUD Moving Out Proportion[BC]</t>
  </si>
  <si>
    <t>Sober AUD Death Rate[NBC]</t>
  </si>
  <si>
    <t>Sober AUD Death Rate[BC]</t>
  </si>
  <si>
    <t>Initiation</t>
  </si>
  <si>
    <t>ND to NRD Fractional Rate[NBC]</t>
  </si>
  <si>
    <t>ND to NRD Fractional Rate[BC]</t>
  </si>
  <si>
    <t>ND to RD Fractional Rate[NBC]</t>
  </si>
  <si>
    <t>ND to RD Fractional Rate[BC]</t>
  </si>
  <si>
    <t>Pregnancy</t>
  </si>
  <si>
    <t>ND Pregnancy Fraction Data[NBC]</t>
  </si>
  <si>
    <t>ND Pregnancy Fraction Data[BC]</t>
  </si>
  <si>
    <t>NRD Pregnancy Fraction Data[NBC]</t>
  </si>
  <si>
    <t>NRD Pregnancy Fraction Data[BC]</t>
  </si>
  <si>
    <t>RD Pregnancy Fraction Data[NBC]</t>
  </si>
  <si>
    <t>RD Pregnancy Fraction Data[BC]</t>
  </si>
  <si>
    <t>AUD Pregnancy Fraction Data[NBC]</t>
  </si>
  <si>
    <t>AUD Pregnancy Fraction Data[BC]</t>
  </si>
  <si>
    <t>Sober NRD Pregnancy Fraction Data[NBC]</t>
  </si>
  <si>
    <t>Sober NRD Pregnancy Fraction Data[BC]</t>
  </si>
  <si>
    <t>Sober RD Pregnancy Fraction Data[NBC]</t>
  </si>
  <si>
    <t>Sober RD Pregnancy Fraction Data[BC]</t>
  </si>
  <si>
    <t>Sober AUD Pregnancy Fraction Data[NBC]</t>
  </si>
  <si>
    <t>Sober AUD Pregnancy Fraction Data[BC]</t>
  </si>
  <si>
    <t>ND Giving Birth Fraction Data[BC]</t>
  </si>
  <si>
    <t>ND Giving Birth Fraction Data[NBC]</t>
  </si>
  <si>
    <t>NRD Giving Birth Fraction Data[BC]</t>
  </si>
  <si>
    <t>NRD Giving Birth Fraction Data[NBC]</t>
  </si>
  <si>
    <t>RD Giving Birth Fraction Data[BC]</t>
  </si>
  <si>
    <t>RD Giving Birth Fraction Data[NBC]</t>
  </si>
  <si>
    <t>AUD Giving Birth Fraction Data[BC]</t>
  </si>
  <si>
    <t>AUD Giving Birth Fraction Data[NBC]</t>
  </si>
  <si>
    <t>Sober NRD Giving Birth Fraction Data[BC]</t>
  </si>
  <si>
    <t>Sober NRD Giving Birth Fraction Data[NBC]</t>
  </si>
  <si>
    <t>Sober RD Giving Birth Fraction Data[BC]</t>
  </si>
  <si>
    <t>Sober RD Giving Birth Fraction Data[NBC]</t>
  </si>
  <si>
    <t>Sober AUD Giving Birth Fraction Data[BC]</t>
  </si>
  <si>
    <t>Sober AUD Giving Birth Fraction Data[NBC]</t>
  </si>
  <si>
    <t>ND Miscarriage Fraction Data[BC]</t>
  </si>
  <si>
    <t>ND Miscarriage Fraction Data[NBC]</t>
  </si>
  <si>
    <t>NRD Miscarriage Fraction Data[BC]</t>
  </si>
  <si>
    <t>NRD Miscarriage Fraction Data[NBC]</t>
  </si>
  <si>
    <t>RD Miscarriage Fraction Data[BC]</t>
  </si>
  <si>
    <t>RD Miscarriage Fraction Data[NBC]</t>
  </si>
  <si>
    <t>AUD Miscarriage Fraction Data[BC]</t>
  </si>
  <si>
    <t>AUD Miscarriage Fraction Data[NBC]</t>
  </si>
  <si>
    <t>Sober NRD Miscarriage Fraction Data[BC]</t>
  </si>
  <si>
    <t>Sober NRD Miscarriage Fraction Data[NBC]</t>
  </si>
  <si>
    <t>Sober RD Miscarriage Fraction Data[BC]</t>
  </si>
  <si>
    <t>Sober RD Miscarriage Fraction Data[NBC]</t>
  </si>
  <si>
    <t>Sober AUD Miscarriage Fraction Data[BC]</t>
  </si>
  <si>
    <t>Sober AUD Miscarriage Fraction Data[NBC]</t>
  </si>
  <si>
    <t>Transitioning after Getting Pregnant</t>
  </si>
  <si>
    <t>Baseline Fraction of NRD Preg Transitioning to Sober NRD Preg Immediately[BC]</t>
  </si>
  <si>
    <t>Baseline Fraction of NRD Preg Transitioning to Sober NRD Preg Immediately[NBC]</t>
  </si>
  <si>
    <t>Baseline Fraction of NRD Preg Transitioning to Sober NRD Preg with Delay[BC]</t>
  </si>
  <si>
    <t>Baseline Fraction of NRD Preg Transitioning to Sober NRD Preg with Delay[NBC]</t>
  </si>
  <si>
    <t>Baseline Fraction of RD Pregnant Transitioning to Sober with Delay[BC]</t>
  </si>
  <si>
    <t>Baseline Fraction of RD Pregnant Transitioning to Sober with Delay[NBC]</t>
  </si>
  <si>
    <t>Baseline Fraction of RD Pregnant Transitioning to NRD Pregnant with Delay[BC]</t>
  </si>
  <si>
    <t>Baseline Fraction of RD Pregnant Transitioning to NRD Pregnant with Delay[NBC]</t>
  </si>
  <si>
    <t>Baseline Fraction of AUD Preg Transitioning to Sober AUD Preg Immediately[BC]</t>
  </si>
  <si>
    <t>Baseline Fraction of AUD Preg Transitioning to Sober AUD Preg Immediately[NBC]</t>
  </si>
  <si>
    <t>Baseline Fraction of AUD Pregnant Transitioning to Sober with Delay[BC]</t>
  </si>
  <si>
    <t>Baseline Fraction of AUD Pregnant Transitioning to Sober with Delay[NBC]</t>
  </si>
  <si>
    <t>NRD Preg Time Spent in Drinking Stock[BC]</t>
  </si>
  <si>
    <t>NRD Preg Time Spent in Drinking Stock[NBC]</t>
  </si>
  <si>
    <t>RD Preg Time Spent in Drinking Stock[BC]</t>
  </si>
  <si>
    <t>RD Preg Time Spent in Drinking Stock[NBC]</t>
  </si>
  <si>
    <t>AUD Preg Time Spent in Drinking Stock before Transitioning to Sober Stock[BC]</t>
  </si>
  <si>
    <t>AUD Preg Time Spent in Drinking Stock before Transitioning to Sober Stock[NBC]</t>
  </si>
  <si>
    <t>AUD Preg Time Spent in Drinking Stock before Transitioning to Treatment Stock[BC]</t>
  </si>
  <si>
    <t>AUD Preg Time Spent in Drinking Stock before Transitioning to Treatment Stock[NBC]</t>
  </si>
  <si>
    <t xml:space="preserve">Treatment </t>
  </si>
  <si>
    <t>AUD Non to AUD Tx Non Fraction[BC]</t>
  </si>
  <si>
    <t>AUD Non to AUD Tx Non Fraction[NBC]</t>
  </si>
  <si>
    <t>Fraction of AUD Tx NonPreg Completers to NRD Non[BC]</t>
  </si>
  <si>
    <t>Fraction of AUD Tx NonPreg Completers to NRD Non[NBC]</t>
  </si>
  <si>
    <t>Fraction of AUD Tx NonPreg Completers to RD Non[BC]</t>
  </si>
  <si>
    <t>Fraction of AUD Tx NonPreg Completers to RD Non[NBC]</t>
  </si>
  <si>
    <t>Fraction of AUD Tx NonPreg Completers to Sober AUD Non[BC]</t>
  </si>
  <si>
    <t>Fraction of AUD Tx NonPreg Completers to Sober AUD Non[NBC]</t>
  </si>
  <si>
    <t>AUD Tx Non Average Time Spent in Tx Before Leaving as Completers[BC]</t>
  </si>
  <si>
    <t>AUD Tx Non Average Time Spent in Tx Before Leaving as Completers[NBC]</t>
  </si>
  <si>
    <t>AUD Tx Non Average Time Spent in Tx Before Leaving as NonCompleters[BC]</t>
  </si>
  <si>
    <t>AUD Tx Non Average Time Spent in Tx Before Leaving as NonCompleters[NBC]</t>
  </si>
  <si>
    <t>AUD Tx Preg Time Spent in Treatment Before Leaving Tx Before Giving Birth[BC]</t>
  </si>
  <si>
    <t>AUD Tx Preg Time Spent in Treatment Before Leaving Tx Before Giving Birth[NBC]</t>
  </si>
  <si>
    <t>Fraction AUD Tx Preg Leaving Before Giving Birth[BC]</t>
  </si>
  <si>
    <t>Fraction AUD Tx Preg Leaving Before Giving Birth[NBC]</t>
  </si>
  <si>
    <t>Fraction AUD Tx Preg Treatment Completion to Sober AUD Preg[BC]</t>
  </si>
  <si>
    <t>Fraction AUD Tx Preg Treatment Completion to Sober AUD Preg[NBC]</t>
  </si>
  <si>
    <t>Change in Birth Control Use Behavior</t>
  </si>
  <si>
    <t>ND NBC to BC Fraction after Giving Birth</t>
  </si>
  <si>
    <t>NRD NBC to BC Fraction after Giving Birth</t>
  </si>
  <si>
    <t>RD NBC to BC Fraction after Giving Birth</t>
  </si>
  <si>
    <t>AUD NBC to BC Fraction after Giving Birth</t>
  </si>
  <si>
    <t>Sober NRD NBC to BC Fraction after Giving Birth</t>
  </si>
  <si>
    <t>Sober RD NBC to BC Fraction after Giving Birth</t>
  </si>
  <si>
    <t>Sober AUD NBC to BC Fraction after Giving Birth</t>
  </si>
  <si>
    <t>Fraction Decrease from Abuse for ND NBC to ND BC Data</t>
  </si>
  <si>
    <t>Fraction Increase from Abuse for ND BC to ND NBC Data</t>
  </si>
  <si>
    <t>Fraction Decrease from Abuse for NRD NBC to NRD BC Data</t>
  </si>
  <si>
    <t>Fraction Increase from Abuse for NRD BC to NRD NBC Data</t>
  </si>
  <si>
    <t>Fraction Decrease from Abuse for RD NBC to RD BC Data</t>
  </si>
  <si>
    <t>Fraction Increase from Abuse for RD BC to RD NBC Data</t>
  </si>
  <si>
    <t>Fraction Decrease from Abuse for AUD NBC to AUD BC Data</t>
  </si>
  <si>
    <t>Fraction Increase from Abuse for AUD BC to AUD NBC Data</t>
  </si>
  <si>
    <t>Fraction Decrease from Abuse for Sober NRD NBC to Sober NRD BC Data</t>
  </si>
  <si>
    <t>Fraction Increase from Abuse for Sober NRD BC to Sober NRD NBC Data</t>
  </si>
  <si>
    <t>Fraction Decrease from Abuse for Sober RD NBC to Sober RD BC Data</t>
  </si>
  <si>
    <t>Fraction Increase from Abuse for Sober RD BC to Sober RD NBC Data</t>
  </si>
  <si>
    <t>Fraction Decrease from Abuse for Sober AUD NBC to Sober AUD BC Data</t>
  </si>
  <si>
    <t>Fraction Increase from Abuse for Sober AUD BC to Sober AUD NBC Data</t>
  </si>
  <si>
    <t>Fraction Increase from Abuse for ND to NRD Data[BC]</t>
  </si>
  <si>
    <t>Fraction Increase from Abuse for ND to NRD Data[NBC]</t>
  </si>
  <si>
    <t>Fraction Increase from Abuse for ND to RD Data[BC]</t>
  </si>
  <si>
    <t>Fraction Increase from Abuse for ND to RD Data[NBC]</t>
  </si>
  <si>
    <t>Fraction Increase from Abuse for NRD NonPreg to RD NonPreg Data[BC]</t>
  </si>
  <si>
    <t>Fraction Increase from Abuse for NRD NonPreg to RD NonPreg Data[NBC]</t>
  </si>
  <si>
    <t>Fraction Decrease from Abuse for RD NonPreg to NRD NonPreg Data[BC]</t>
  </si>
  <si>
    <t>Fraction Decrease from Abuse for RD NonPreg to NRD NonPreg Data[NBC]</t>
  </si>
  <si>
    <t>Fraction Increase from Abuse for RD NonPreg to AUD NonPreg Data[BC]</t>
  </si>
  <si>
    <t>Fraction Increase from Abuse for RD NonPreg to AUD NonPreg Data[NBC]</t>
  </si>
  <si>
    <t>Fraction Decrease from Abuse for AUD NonPreg to RD NonPreg Data[BC]</t>
  </si>
  <si>
    <t>Fraction Decrease from Abuse for AUD NonPreg to RD NonPreg Data[NBC]</t>
  </si>
  <si>
    <t>Fraction Increase from Abuse for Sober NRD NonPreg to NRD NonPreg Data[BC]</t>
  </si>
  <si>
    <t>Fraction Increase from Abuse for Sober NRD NonPreg to NRD NonPreg Data[NBC]</t>
  </si>
  <si>
    <t>Fraction Decrease from Abuse for NRD NonPreg to Sober NRD NonPreg Data[BC]</t>
  </si>
  <si>
    <t>Fraction Decrease from Abuse for NRD NonPreg to Sober NRD NonPreg Data[NBC]</t>
  </si>
  <si>
    <t>Fraction Increase from Abuse for Sober RD NonPreg to RD NonPreg Data[BC]</t>
  </si>
  <si>
    <t>Fraction Increase from Abuse for Sober RD NonPreg to RD NonPreg Data[NBC]</t>
  </si>
  <si>
    <t>Fraction Decrease from Abuse for RD NonPreg to Sober RD NonPreg Data[BC]</t>
  </si>
  <si>
    <t>Fraction Decrease from Abuse for RD NonPreg to Sober RD NonPreg Data[NBC]</t>
  </si>
  <si>
    <t>Fraction Increase from Abuse for Sober AUD NonPreg to AUD NonPreg Data[BC]</t>
  </si>
  <si>
    <t>Fraction Increase from Abuse for Sober AUD NonPreg to AUD NonPreg Data[NBC]</t>
  </si>
  <si>
    <t>Fraction Decrease from Abuse for AUD NonPreg to Sober AUD NonPreg Data[BC]</t>
  </si>
  <si>
    <t>Fraction Decrease from Abuse for AUD NonPreg to Sober AUD NonPreg Data[NBC]</t>
  </si>
  <si>
    <t>Fraction Decrease from Abuse for RD Preg to NRD Preg Data[BC]</t>
  </si>
  <si>
    <t>Fraction Decrease from Abuse for RD Preg to NRD Preg Data[NBC]</t>
  </si>
  <si>
    <t>Fraction Decrease from Abuse for NRD Preg to Sober NRD Preg Data[BC]</t>
  </si>
  <si>
    <t>Fraction Decrease from Abuse for NRD Preg to Sober NRD Preg Data[NBC]</t>
  </si>
  <si>
    <t>Fraction Decrease from Abuse for RD Preg to Sober RD Preg Data[BC]</t>
  </si>
  <si>
    <t>Fraction Decrease from Abuse for RD Preg to Sober RD Preg Data[NBC]</t>
  </si>
  <si>
    <t>Fraction Decrease from Abuse for AUD Preg to Sober AUD Preg Data[BC]</t>
  </si>
  <si>
    <t>Fraction Decrease from Abuse for AUD Preg to Sober AUD Preg Data[NBC]</t>
  </si>
  <si>
    <t>Non-AIAN</t>
  </si>
  <si>
    <t>AIAN</t>
  </si>
  <si>
    <t>Variable</t>
  </si>
  <si>
    <t>Category</t>
  </si>
  <si>
    <t xml:space="preserve">Alcohol </t>
  </si>
  <si>
    <t>ND</t>
  </si>
  <si>
    <t>NRD</t>
  </si>
  <si>
    <t>RD</t>
  </si>
  <si>
    <t>AUD</t>
  </si>
  <si>
    <t>Sober [NRD, RD, AUD]</t>
  </si>
  <si>
    <t>Treatment</t>
  </si>
  <si>
    <t>NSDUH  (alcflag; ever had a drink)</t>
  </si>
  <si>
    <t>Operational Definition</t>
  </si>
  <si>
    <t>Parameterization (data/calculations)</t>
  </si>
  <si>
    <t>pregnancy status</t>
  </si>
  <si>
    <t>Non</t>
  </si>
  <si>
    <t>Preg</t>
  </si>
  <si>
    <t xml:space="preserve">Women, aged 15-44, who are not pregnant </t>
  </si>
  <si>
    <t xml:space="preserve">Women, aged 15-44, who are pregnant </t>
  </si>
  <si>
    <t>NSDUH (pregnancy indicator)</t>
  </si>
  <si>
    <t>Never drinker: people who have never had a drink of alcohol in their lifetime</t>
  </si>
  <si>
    <t>Non-Risky Drinker: people who have had a drink in the past year, but who have not had past month binge drinking,  past-year AUD, or are in treatment</t>
  </si>
  <si>
    <t>NSDUH (pregnancy indicator) 
BRFSS (pregnancy indicator)</t>
  </si>
  <si>
    <t>Risky Drinker: People who have reported binge drinking (4+ drinks in one drinking session) in the past month, but do not have past-year AUD</t>
  </si>
  <si>
    <t>Sober Non-Risky, Risky, or AUD: people who have not reported drinking in the past year, but previously drank - drinking behavior is specified as the last drinking stock that the person was in before transitioning to sobriety</t>
  </si>
  <si>
    <t xml:space="preserve">Alcohol Use Disorder: People for whom their drinking  is associated with additional negative and harmful behavioral and physiological symptoms that indicates  underlying pathology </t>
  </si>
  <si>
    <t>NSDUH: People who have ever had a drink in their lifetime who did not report past-year drinking, based on estimated proportions of people who will become sober from their specific drinking category out of all people who become sober/are sober</t>
  </si>
  <si>
    <t>People who are in outpatient or inpatient treatment (not detoxification)</t>
  </si>
  <si>
    <t>NSDUH: people who report having alcohol use disorder and also report current engagement in treatment 
TEDS: People in inpatient and outpatient treatment who are being treated for alcohol use</t>
  </si>
  <si>
    <t>Birth Control Use</t>
  </si>
  <si>
    <t>NBC</t>
  </si>
  <si>
    <t>BC</t>
  </si>
  <si>
    <t>Non-pregnant, sexually active women who report not using contraception the last time they had heterosexual intercourse</t>
  </si>
  <si>
    <t>Either Non-pregnant,  sexually active women who report using contraception the they had heterosexual intercourse, or non-pregnant heterosexual women who report not being currently sexually active</t>
  </si>
  <si>
    <t>NSDUH: (past year drinkers - RD, AUD, and treatment)
BRFSS: Past month drinkers who do not report binge or heavy drinking</t>
  </si>
  <si>
    <t xml:space="preserve">NSDUH (past month binge drinkers * the percentage of binge drinkers who do not report AUD )
BRFSS: Binge drinkers who do not report heavy drinking </t>
  </si>
  <si>
    <t>NSDUH: DSM 4 classification of either abuse or dependence 
BRFSS: heavy drinking (consuming 7+ drinks per week for women) (AUD proxy)</t>
  </si>
  <si>
    <t xml:space="preserve">BRFSS: Women, aged 18-44 who report current heterosexual sexual activity and no contraception use, as crosstabulated by race and by drinking status
YRBSS: 10th, 11th, and 12th grade women who report ever sexual activity and current heterosexual sexual activity and no contraception use, as crosstabulated by race and drinking status </t>
  </si>
  <si>
    <t xml:space="preserve">BRFSS: Women, aged 18-44 who report  heterosexual sexual activity and contraception use or no current heterosexual activity, as crosstabulated by race and by drinking status
YRBSS: 10th, 11th, and 12th grade women who report no ever sexual activity or current sexual activity and  contraception use, as crosstabulated by race and drinking status </t>
  </si>
  <si>
    <t>Violence</t>
  </si>
  <si>
    <t>People who report having experienced emotional partner violence prior to pregnancy</t>
  </si>
  <si>
    <t xml:space="preserve">PRAMS: People who gave birth in the past year, who reported emotional violence prior to pregnancy, as differing by race, intended/unintended pregnancy, and alcohol use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</si>
</sst>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0" x14ac:knownFonts="1">
    <font>
      <sz val="11"/>
      <color theme="1"/>
      <name val="Calibri"/>
      <family val="2"/>
      <scheme val="minor"/>
    </font>
    <font>
      <sz val="11"/>
      <color rgb="FFFF0000"/>
      <name val="Calibri"/>
      <family val="2"/>
      <scheme val="minor"/>
    </font>
    <font>
      <b/>
      <sz val="11"/>
      <color theme="1"/>
      <name val="Calibri"/>
      <family val="2"/>
      <scheme val="minor"/>
    </font>
    <font>
      <sz val="11"/>
      <name val="Calibri"/>
      <family val="2"/>
      <scheme val="minor"/>
    </font>
    <font>
      <b/>
      <sz val="11"/>
      <name val="Calibri"/>
      <family val="2"/>
      <scheme val="minor"/>
    </font>
    <font>
      <sz val="10"/>
      <name val="Arial"/>
      <family val="2"/>
    </font>
    <font>
      <i/>
      <sz val="10"/>
      <name val="Arial"/>
      <family val="2"/>
    </font>
    <font>
      <sz val="11"/>
      <color rgb="FF000000"/>
      <name val="Calibri"/>
      <family val="2"/>
      <scheme val="minor"/>
    </font>
    <font>
      <b/>
      <sz val="11"/>
      <color rgb="FFFF0000"/>
      <name val="Calibri"/>
      <family val="2"/>
      <scheme val="minor"/>
    </font>
    <font>
      <b/>
      <sz val="11"/>
      <color rgb="FF5B9BD5"/>
      <name val="Calibri"/>
      <family val="2"/>
      <scheme val="minor"/>
    </font>
  </fonts>
  <fills count="9">
    <fill>
      <patternFill patternType="none"/>
    </fill>
    <fill>
      <patternFill patternType="gray125"/>
    </fill>
    <fill>
      <patternFill patternType="solid">
        <fgColor theme="5" tint="0.79998168889431442"/>
        <bgColor indexed="64"/>
      </patternFill>
    </fill>
    <fill>
      <patternFill patternType="solid">
        <fgColor rgb="FFFFF2CC"/>
        <bgColor rgb="FF000000"/>
      </patternFill>
    </fill>
    <fill>
      <patternFill patternType="solid">
        <fgColor rgb="FFFFFF00"/>
        <bgColor rgb="FF000000"/>
      </patternFill>
    </fill>
    <fill>
      <patternFill patternType="solid">
        <fgColor rgb="FFC00000"/>
        <bgColor rgb="FF000000"/>
      </patternFill>
    </fill>
    <fill>
      <patternFill patternType="solid">
        <fgColor rgb="FFE7E6E6"/>
        <bgColor rgb="FF000000"/>
      </patternFill>
    </fill>
    <fill>
      <patternFill patternType="solid">
        <fgColor rgb="FF808080"/>
        <bgColor rgb="FF000000"/>
      </patternFill>
    </fill>
    <fill>
      <patternFill patternType="solid">
        <fgColor rgb="FFFFFF00"/>
        <bgColor indexed="64"/>
      </patternFill>
    </fill>
  </fills>
  <borders count="3">
    <border>
      <left/>
      <right/>
      <top/>
      <bottom/>
      <diagonal/>
    </border>
    <border>
      <left style="medium">
        <color indexed="64"/>
      </left>
      <right style="medium">
        <color indexed="64"/>
      </right>
      <top/>
      <bottom/>
      <diagonal/>
    </border>
    <border>
      <left/>
      <right style="thin">
        <color indexed="64"/>
      </right>
      <top/>
      <bottom/>
      <diagonal/>
    </border>
  </borders>
  <cellStyleXfs count="1">
    <xf numFmtId="0" fontId="0" fillId="0" borderId="0"/>
  </cellStyleXfs>
  <cellXfs count="30">
    <xf numFmtId="0" fontId="0" fillId="0" borderId="0" xfId="0"/>
    <xf numFmtId="0" fontId="3" fillId="0" borderId="0" xfId="0" applyFont="1"/>
    <xf numFmtId="0" fontId="0" fillId="0" borderId="0" xfId="0" applyAlignment="1">
      <alignment horizontal="center"/>
    </xf>
    <xf numFmtId="0" fontId="4" fillId="0" borderId="0" xfId="0" applyFont="1"/>
    <xf numFmtId="0" fontId="3" fillId="0" borderId="0" xfId="0" applyFont="1" applyAlignment="1">
      <alignment horizontal="center"/>
    </xf>
    <xf numFmtId="2" fontId="3" fillId="0" borderId="0" xfId="0" applyNumberFormat="1" applyFont="1" applyAlignment="1">
      <alignment horizontal="center"/>
    </xf>
    <xf numFmtId="0" fontId="4" fillId="0" borderId="0" xfId="0" applyFont="1" applyAlignment="1">
      <alignment horizontal="center"/>
    </xf>
    <xf numFmtId="0" fontId="2" fillId="0" borderId="0" xfId="0" applyFont="1"/>
    <xf numFmtId="0" fontId="3" fillId="2" borderId="0" xfId="0" applyFont="1" applyFill="1"/>
    <xf numFmtId="0" fontId="3" fillId="2" borderId="0" xfId="0" applyFont="1" applyFill="1" applyAlignment="1">
      <alignment horizontal="center"/>
    </xf>
    <xf numFmtId="0" fontId="3" fillId="2" borderId="1" xfId="0" applyFont="1" applyFill="1" applyBorder="1" applyAlignment="1">
      <alignment horizontal="center"/>
    </xf>
    <xf numFmtId="0" fontId="3" fillId="2" borderId="2" xfId="0" applyFont="1" applyFill="1" applyBorder="1" applyAlignment="1">
      <alignment horizontal="center"/>
    </xf>
    <xf numFmtId="0" fontId="0" fillId="2" borderId="0" xfId="0" applyFill="1"/>
    <xf numFmtId="0" fontId="0" fillId="0" borderId="1" xfId="0" applyBorder="1" applyAlignment="1">
      <alignment horizontal="center"/>
    </xf>
    <xf numFmtId="0" fontId="0" fillId="0" borderId="2" xfId="0" applyBorder="1" applyAlignment="1">
      <alignment horizontal="center"/>
    </xf>
    <xf numFmtId="49" fontId="0" fillId="0" borderId="0" xfId="0" applyNumberFormat="1"/>
    <xf numFmtId="49" fontId="0" fillId="0" borderId="0" xfId="0" applyNumberFormat="1" applyAlignment="1">
      <alignment wrapText="1"/>
    </xf>
    <xf numFmtId="0" fontId="5" fillId="0" borderId="0" xfId="0" applyFont="1"/>
    <xf numFmtId="0" fontId="3" fillId="0" borderId="1" xfId="0" applyFont="1" applyBorder="1" applyAlignment="1">
      <alignment horizontal="center"/>
    </xf>
    <xf numFmtId="0" fontId="3" fillId="0" borderId="0" xfId="0" applyFont="1" applyFill="1" applyBorder="1"/>
    <xf numFmtId="0" fontId="7" fillId="0" borderId="0" xfId="0" applyFont="1"/>
    <xf numFmtId="0" fontId="1" fillId="3" borderId="0" xfId="0" applyFont="1" applyFill="1"/>
    <xf numFmtId="0" fontId="7" fillId="4" borderId="0" xfId="0" applyFont="1" applyFill="1"/>
    <xf numFmtId="0" fontId="8" fillId="0" borderId="0" xfId="0" applyFont="1"/>
    <xf numFmtId="0" fontId="9" fillId="0" borderId="0" xfId="0" applyFont="1"/>
    <xf numFmtId="0" fontId="7" fillId="5" borderId="0" xfId="0" applyFont="1" applyFill="1"/>
    <xf numFmtId="0" fontId="7" fillId="6" borderId="0" xfId="0" applyFont="1" applyFill="1"/>
    <xf numFmtId="0" fontId="7" fillId="7" borderId="0" xfId="0" applyFont="1" applyFill="1"/>
    <xf numFmtId="0" fontId="7" fillId="8" borderId="0" xfId="0" applyFont="1" applyFill="1"/>
    <xf numFmtId="0" fontId="0" fillId="8" borderId="0" xfId="0" applyFill="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63"/>
  <sheetViews>
    <sheetView tabSelected="1" workbookViewId="0">
      <selection activeCell="A11" sqref="A11"/>
    </sheetView>
  </sheetViews>
  <sheetFormatPr defaultRowHeight="15" x14ac:dyDescent="0.25"/>
  <cols>
    <col min="1" max="1" width="77.85546875" bestFit="1" customWidth="1"/>
  </cols>
  <sheetData>
    <row r="1" spans="1:10" x14ac:dyDescent="0.25">
      <c r="B1" t="s">
        <v>375</v>
      </c>
      <c r="G1" t="s">
        <v>376</v>
      </c>
    </row>
    <row r="2" spans="1:10" x14ac:dyDescent="0.25">
      <c r="A2" s="20" t="s">
        <v>135</v>
      </c>
      <c r="B2" s="20">
        <v>2016</v>
      </c>
      <c r="C2" s="20">
        <v>2017</v>
      </c>
      <c r="D2" s="20">
        <v>2018</v>
      </c>
      <c r="E2" s="20">
        <v>2019</v>
      </c>
      <c r="G2" s="20">
        <v>2016</v>
      </c>
      <c r="H2" s="20">
        <v>2017</v>
      </c>
      <c r="I2" s="20">
        <v>2018</v>
      </c>
      <c r="J2" s="20">
        <v>2019</v>
      </c>
    </row>
    <row r="3" spans="1:10" x14ac:dyDescent="0.25">
      <c r="A3" s="20" t="s">
        <v>136</v>
      </c>
      <c r="B3" s="20">
        <v>941.36</v>
      </c>
      <c r="C3" s="20">
        <v>1101.5899999999999</v>
      </c>
      <c r="D3" s="20">
        <v>1224.5</v>
      </c>
      <c r="E3" s="20">
        <v>1136.6400000000001</v>
      </c>
      <c r="G3" s="20">
        <v>160.07471699999999</v>
      </c>
      <c r="H3" s="20">
        <v>242.25314019999999</v>
      </c>
      <c r="I3" s="20">
        <v>254.69043830000001</v>
      </c>
      <c r="J3" s="20">
        <v>228.1333467</v>
      </c>
    </row>
    <row r="4" spans="1:10" x14ac:dyDescent="0.25">
      <c r="A4" s="20" t="s">
        <v>137</v>
      </c>
      <c r="B4" s="20">
        <v>259.26</v>
      </c>
      <c r="C4" s="20">
        <v>301.47000000000003</v>
      </c>
      <c r="D4" s="20">
        <v>290.75</v>
      </c>
      <c r="E4" s="20">
        <v>253.29</v>
      </c>
      <c r="G4" s="20">
        <v>81.643324079999999</v>
      </c>
      <c r="H4" s="20">
        <v>106.17084250000001</v>
      </c>
      <c r="I4" s="20">
        <v>99.537315179999993</v>
      </c>
      <c r="J4" s="20">
        <v>69.080103350000002</v>
      </c>
    </row>
    <row r="5" spans="1:10" x14ac:dyDescent="0.25">
      <c r="A5" s="20" t="s">
        <v>138</v>
      </c>
      <c r="B5" s="20">
        <v>2720.09</v>
      </c>
      <c r="C5" s="20">
        <v>3040.75</v>
      </c>
      <c r="D5" s="20">
        <v>3130.85</v>
      </c>
      <c r="E5" s="20">
        <v>3065.36</v>
      </c>
      <c r="G5" s="20">
        <v>199.3995242</v>
      </c>
      <c r="H5" s="20">
        <v>177.1736411</v>
      </c>
      <c r="I5" s="20">
        <v>190.1147981</v>
      </c>
      <c r="J5" s="20">
        <v>201.5419043</v>
      </c>
    </row>
    <row r="6" spans="1:10" x14ac:dyDescent="0.25">
      <c r="A6" s="20" t="s">
        <v>139</v>
      </c>
      <c r="B6" s="20">
        <v>797.4</v>
      </c>
      <c r="C6" s="20">
        <v>896.02</v>
      </c>
      <c r="D6" s="20">
        <v>777.33</v>
      </c>
      <c r="E6" s="20">
        <v>699.33</v>
      </c>
      <c r="G6" s="20">
        <v>115.15618499999999</v>
      </c>
      <c r="H6" s="20">
        <v>86.949757640000001</v>
      </c>
      <c r="I6" s="20">
        <v>84.270085510000001</v>
      </c>
      <c r="J6" s="20">
        <v>66.714406240000002</v>
      </c>
    </row>
    <row r="7" spans="1:10" x14ac:dyDescent="0.25">
      <c r="A7" s="20" t="s">
        <v>140</v>
      </c>
      <c r="B7" s="20">
        <v>1858.32</v>
      </c>
      <c r="C7" s="20">
        <v>1834.97</v>
      </c>
      <c r="D7" s="20">
        <v>1781.03</v>
      </c>
      <c r="E7" s="20">
        <v>1839.57</v>
      </c>
      <c r="G7" s="20">
        <v>471.16728610000001</v>
      </c>
      <c r="H7" s="20">
        <v>451.38122390000001</v>
      </c>
      <c r="I7" s="20">
        <v>356.92049809999997</v>
      </c>
      <c r="J7" s="20">
        <v>327.74986539999998</v>
      </c>
    </row>
    <row r="8" spans="1:10" x14ac:dyDescent="0.25">
      <c r="A8" s="20" t="s">
        <v>141</v>
      </c>
      <c r="B8" s="20">
        <v>518.32000000000005</v>
      </c>
      <c r="C8" s="20">
        <v>509.54</v>
      </c>
      <c r="D8" s="20">
        <v>489.28</v>
      </c>
      <c r="E8" s="20">
        <v>472.32</v>
      </c>
      <c r="G8" s="20">
        <v>148.81222869999999</v>
      </c>
      <c r="H8" s="20">
        <v>214.38061479999999</v>
      </c>
      <c r="I8" s="20">
        <v>242.96424870000001</v>
      </c>
      <c r="J8" s="20">
        <v>308.5760937</v>
      </c>
    </row>
    <row r="9" spans="1:10" x14ac:dyDescent="0.25">
      <c r="A9" s="20" t="s">
        <v>142</v>
      </c>
      <c r="B9" s="20">
        <v>578.87195650000001</v>
      </c>
      <c r="C9" s="20">
        <v>449.78910619999999</v>
      </c>
      <c r="D9" s="20">
        <v>571.57875449999995</v>
      </c>
      <c r="E9" s="20">
        <v>528.42523129999995</v>
      </c>
      <c r="G9" s="20">
        <v>235.8996674</v>
      </c>
      <c r="H9" s="20">
        <v>214.44474829999999</v>
      </c>
      <c r="I9" s="20">
        <v>166.47621760000001</v>
      </c>
      <c r="J9" s="20">
        <v>183.33045659999999</v>
      </c>
    </row>
    <row r="10" spans="1:10" x14ac:dyDescent="0.25">
      <c r="A10" s="20" t="s">
        <v>143</v>
      </c>
      <c r="B10" s="20">
        <v>119.02803539999999</v>
      </c>
      <c r="C10" s="20">
        <v>94.264379689999998</v>
      </c>
      <c r="D10" s="20">
        <v>107.22516299999999</v>
      </c>
      <c r="E10" s="20">
        <v>96.879206429999996</v>
      </c>
      <c r="G10" s="20">
        <v>62.413747409999999</v>
      </c>
      <c r="H10" s="20">
        <v>81.807707100000002</v>
      </c>
      <c r="I10" s="20">
        <v>95.525774569999996</v>
      </c>
      <c r="J10" s="20">
        <v>128.94837889999999</v>
      </c>
    </row>
    <row r="11" spans="1:10" x14ac:dyDescent="0.25">
      <c r="A11" s="20" t="s">
        <v>144</v>
      </c>
      <c r="B11" s="20">
        <v>499.84307100000001</v>
      </c>
      <c r="C11" s="20">
        <v>448.75322970000002</v>
      </c>
      <c r="D11" s="20">
        <v>475.44782720000001</v>
      </c>
      <c r="E11" s="20">
        <v>505.77799069999998</v>
      </c>
      <c r="G11" s="20">
        <v>152.8371927</v>
      </c>
      <c r="H11" s="20">
        <v>161.775835</v>
      </c>
      <c r="I11" s="20">
        <v>177.25098009999999</v>
      </c>
      <c r="J11" s="20">
        <v>204.99769219999999</v>
      </c>
    </row>
    <row r="12" spans="1:10" x14ac:dyDescent="0.25">
      <c r="A12" s="20" t="s">
        <v>145</v>
      </c>
      <c r="B12" s="20">
        <v>180.683649</v>
      </c>
      <c r="C12" s="20">
        <v>154.53277349999999</v>
      </c>
      <c r="D12" s="20">
        <v>168.9408942</v>
      </c>
      <c r="E12" s="20">
        <v>184.8072726</v>
      </c>
      <c r="G12" s="20">
        <v>110.98767340000001</v>
      </c>
      <c r="H12" s="20">
        <v>92.801547490000004</v>
      </c>
      <c r="I12" s="20">
        <v>82.025221799999997</v>
      </c>
      <c r="J12" s="20">
        <v>73.000565140000006</v>
      </c>
    </row>
    <row r="13" spans="1:10" x14ac:dyDescent="0.25">
      <c r="A13" s="20" t="s">
        <v>146</v>
      </c>
      <c r="B13" s="20">
        <v>93.720575819999993</v>
      </c>
      <c r="C13" s="20">
        <v>84.141230570000005</v>
      </c>
      <c r="D13" s="20">
        <v>89.146467599999994</v>
      </c>
      <c r="E13" s="20">
        <v>94.833373249999994</v>
      </c>
      <c r="G13" s="20">
        <v>43.667769360000001</v>
      </c>
      <c r="H13" s="20">
        <v>46.22166713</v>
      </c>
      <c r="I13" s="20">
        <v>50.643137189999997</v>
      </c>
      <c r="J13" s="20">
        <v>58.570769200000001</v>
      </c>
    </row>
    <row r="14" spans="1:10" x14ac:dyDescent="0.25">
      <c r="A14" s="20" t="s">
        <v>147</v>
      </c>
      <c r="B14" s="20">
        <v>33.878184179999998</v>
      </c>
      <c r="C14" s="20">
        <v>28.974895020000002</v>
      </c>
      <c r="D14" s="20">
        <v>31.676417659999998</v>
      </c>
      <c r="E14" s="20">
        <v>34.651363609999997</v>
      </c>
      <c r="G14" s="20">
        <v>31.71076382</v>
      </c>
      <c r="H14" s="20">
        <v>26.51472785</v>
      </c>
      <c r="I14" s="20">
        <v>23.435777659999999</v>
      </c>
      <c r="J14" s="20">
        <v>20.857304330000002</v>
      </c>
    </row>
    <row r="15" spans="1:10" x14ac:dyDescent="0.25">
      <c r="A15" s="20" t="s">
        <v>148</v>
      </c>
      <c r="B15" s="20">
        <v>31.240191939999999</v>
      </c>
      <c r="C15" s="20">
        <v>28.047076860000001</v>
      </c>
      <c r="D15" s="20">
        <v>29.7154892</v>
      </c>
      <c r="E15" s="20">
        <v>31.611124419999999</v>
      </c>
      <c r="G15" s="20">
        <v>21.833884680000001</v>
      </c>
      <c r="H15" s="20">
        <v>23.11083357</v>
      </c>
      <c r="I15" s="20">
        <v>25.321568589999998</v>
      </c>
      <c r="J15" s="20">
        <v>29.2853846</v>
      </c>
    </row>
    <row r="16" spans="1:10" x14ac:dyDescent="0.25">
      <c r="A16" s="20" t="s">
        <v>149</v>
      </c>
      <c r="B16" s="20">
        <v>11.29272806</v>
      </c>
      <c r="C16" s="20">
        <v>9.6582983410000001</v>
      </c>
      <c r="D16" s="20">
        <v>10.55880589</v>
      </c>
      <c r="E16" s="20">
        <v>11.55045454</v>
      </c>
      <c r="G16" s="20">
        <v>15.85538191</v>
      </c>
      <c r="H16" s="20">
        <v>13.25736393</v>
      </c>
      <c r="I16" s="20">
        <v>11.71788883</v>
      </c>
      <c r="J16" s="20">
        <v>10.42865216</v>
      </c>
    </row>
    <row r="17" spans="1:10" x14ac:dyDescent="0.25">
      <c r="A17" s="20" t="s">
        <v>150</v>
      </c>
      <c r="B17" s="20">
        <v>12.23955496</v>
      </c>
      <c r="C17" s="20">
        <v>8.2530027189999995</v>
      </c>
      <c r="D17" s="20">
        <v>11.95187434</v>
      </c>
      <c r="E17" s="20">
        <v>14.869990209999999</v>
      </c>
      <c r="G17" s="20">
        <v>16.200458279999999</v>
      </c>
      <c r="H17" s="20">
        <v>8.1766617709999991</v>
      </c>
      <c r="I17" s="20">
        <v>2.2706579570000001</v>
      </c>
      <c r="J17" s="20">
        <v>3.932522563</v>
      </c>
    </row>
    <row r="18" spans="1:10" x14ac:dyDescent="0.25">
      <c r="A18" s="20" t="s">
        <v>151</v>
      </c>
      <c r="B18" s="20">
        <v>2.516705403</v>
      </c>
      <c r="C18" s="20">
        <v>1.7296198840000001</v>
      </c>
      <c r="D18" s="20">
        <v>2.2421086589999999</v>
      </c>
      <c r="E18" s="20">
        <v>2.7261999729999999</v>
      </c>
      <c r="G18" s="20">
        <v>4.286276967</v>
      </c>
      <c r="H18" s="20">
        <v>3.1192834349999998</v>
      </c>
      <c r="I18" s="20">
        <v>1.3029270079999999</v>
      </c>
      <c r="J18" s="20">
        <v>2.7660019990000002</v>
      </c>
    </row>
    <row r="19" spans="1:10" x14ac:dyDescent="0.25">
      <c r="A19" s="20" t="s">
        <v>152</v>
      </c>
      <c r="B19" s="21">
        <v>86.42</v>
      </c>
      <c r="C19" s="21">
        <v>139.9</v>
      </c>
      <c r="D19" s="21">
        <v>169.29</v>
      </c>
      <c r="E19" s="21">
        <v>125.69</v>
      </c>
      <c r="G19" s="20">
        <v>20.906324649999998</v>
      </c>
      <c r="H19" s="20">
        <v>32.033126729999999</v>
      </c>
      <c r="I19" s="20">
        <v>39.956406639999997</v>
      </c>
      <c r="J19" s="20">
        <v>33.905235849999997</v>
      </c>
    </row>
    <row r="20" spans="1:10" x14ac:dyDescent="0.25">
      <c r="A20" s="20" t="s">
        <v>153</v>
      </c>
      <c r="B20" s="21">
        <v>17.66</v>
      </c>
      <c r="C20" s="21">
        <v>30.96</v>
      </c>
      <c r="D20" s="21">
        <v>29.52</v>
      </c>
      <c r="E20" s="21">
        <v>29.75</v>
      </c>
      <c r="G20" s="20">
        <v>4.2714011879999996</v>
      </c>
      <c r="H20" s="20">
        <v>7.0898693499999998</v>
      </c>
      <c r="I20" s="20">
        <v>6.9673303100000004</v>
      </c>
      <c r="J20" s="20">
        <v>8.025760408</v>
      </c>
    </row>
    <row r="21" spans="1:10" x14ac:dyDescent="0.25">
      <c r="A21" s="20" t="s">
        <v>154</v>
      </c>
      <c r="B21" s="21">
        <v>50.255720770000003</v>
      </c>
      <c r="C21" s="21">
        <v>69.48896689</v>
      </c>
      <c r="D21" s="21">
        <v>56.698056170000001</v>
      </c>
      <c r="E21" s="21">
        <v>25.553585890000001</v>
      </c>
      <c r="G21" s="20">
        <v>5.8156101839999996</v>
      </c>
      <c r="H21" s="20">
        <v>5.6619205539999999</v>
      </c>
      <c r="I21" s="20">
        <v>7.4563145940000002</v>
      </c>
      <c r="J21" s="20">
        <v>10.06811209</v>
      </c>
    </row>
    <row r="22" spans="1:10" x14ac:dyDescent="0.25">
      <c r="A22" s="20" t="s">
        <v>155</v>
      </c>
      <c r="B22" s="21">
        <v>10.267818419999999</v>
      </c>
      <c r="C22" s="21">
        <v>15.37994404</v>
      </c>
      <c r="D22" s="21">
        <v>9.8866269140000007</v>
      </c>
      <c r="E22" s="21">
        <v>6.0488285309999998</v>
      </c>
      <c r="G22" s="20">
        <v>1.188195662</v>
      </c>
      <c r="H22" s="20">
        <v>1.2531488829999999</v>
      </c>
      <c r="I22" s="20">
        <v>1.3001821490000001</v>
      </c>
      <c r="J22" s="20">
        <v>2.383238263</v>
      </c>
    </row>
    <row r="23" spans="1:10" x14ac:dyDescent="0.25">
      <c r="A23" s="20" t="s">
        <v>156</v>
      </c>
      <c r="B23" s="21">
        <v>17.826391640000001</v>
      </c>
      <c r="C23" s="21">
        <v>24.365383130000001</v>
      </c>
      <c r="D23" s="21">
        <v>20.431044709999998</v>
      </c>
      <c r="E23" s="21">
        <v>18.751437899999999</v>
      </c>
      <c r="G23" s="20">
        <v>25.10813632</v>
      </c>
      <c r="H23" s="20">
        <v>18.468063709999999</v>
      </c>
      <c r="I23" s="20">
        <v>11.601175230000001</v>
      </c>
      <c r="J23" s="20">
        <v>8.6294778169999997</v>
      </c>
    </row>
    <row r="24" spans="1:10" x14ac:dyDescent="0.25">
      <c r="A24" s="20" t="s">
        <v>157</v>
      </c>
      <c r="B24" s="21">
        <v>3.6421356560000002</v>
      </c>
      <c r="C24" s="21">
        <v>5.3927730650000001</v>
      </c>
      <c r="D24" s="21">
        <v>3.5626286010000001</v>
      </c>
      <c r="E24" s="21">
        <v>4.4386816409999996</v>
      </c>
      <c r="G24" s="20">
        <v>5.1298793610000004</v>
      </c>
      <c r="H24" s="20">
        <v>4.0875235170000002</v>
      </c>
      <c r="I24" s="20">
        <v>2.0229351590000002</v>
      </c>
      <c r="J24" s="20">
        <v>2.042696936</v>
      </c>
    </row>
    <row r="25" spans="1:10" x14ac:dyDescent="0.25">
      <c r="A25" s="20" t="s">
        <v>158</v>
      </c>
      <c r="B25" s="21">
        <v>23.376931670000001</v>
      </c>
      <c r="C25" s="21">
        <v>8.2611434189999997</v>
      </c>
      <c r="D25" s="21">
        <v>4.8011103799999999</v>
      </c>
      <c r="E25" s="21">
        <v>6.4046291699999998</v>
      </c>
      <c r="G25" s="20">
        <v>13.29725522</v>
      </c>
      <c r="H25" s="20">
        <v>13.01306855</v>
      </c>
      <c r="I25" s="20">
        <v>12.70499322</v>
      </c>
      <c r="J25" s="20">
        <v>10.067933030000001</v>
      </c>
    </row>
    <row r="26" spans="1:10" x14ac:dyDescent="0.25">
      <c r="A26" s="20" t="s">
        <v>159</v>
      </c>
      <c r="B26" s="21">
        <v>4.7761744530000003</v>
      </c>
      <c r="C26" s="21">
        <v>1.8284330470000001</v>
      </c>
      <c r="D26" s="21">
        <v>0.83718543999999995</v>
      </c>
      <c r="E26" s="21">
        <v>1.516049599</v>
      </c>
      <c r="G26" s="20">
        <v>2.7167812950000001</v>
      </c>
      <c r="H26" s="20">
        <v>2.8801732860000002</v>
      </c>
      <c r="I26" s="20">
        <v>2.2154115390000002</v>
      </c>
      <c r="J26" s="20">
        <v>2.3831958759999998</v>
      </c>
    </row>
    <row r="27" spans="1:10" x14ac:dyDescent="0.25">
      <c r="A27" s="20" t="s">
        <v>160</v>
      </c>
      <c r="B27" s="21">
        <v>193.77969640000001</v>
      </c>
      <c r="C27" s="21">
        <v>105.9596916</v>
      </c>
      <c r="D27" s="21">
        <v>156.12695020000001</v>
      </c>
      <c r="E27" s="21">
        <v>237.54055109999999</v>
      </c>
      <c r="G27" s="20">
        <v>61.031526210000003</v>
      </c>
      <c r="H27" s="20">
        <v>57.820251149999997</v>
      </c>
      <c r="I27" s="20">
        <v>44.539767359999999</v>
      </c>
      <c r="J27" s="20">
        <v>51.262360319999999</v>
      </c>
    </row>
    <row r="28" spans="1:10" x14ac:dyDescent="0.25">
      <c r="A28" s="20" t="s">
        <v>161</v>
      </c>
      <c r="B28" s="21">
        <v>39.591407820000001</v>
      </c>
      <c r="C28" s="21">
        <v>23.451983819999999</v>
      </c>
      <c r="D28" s="21">
        <v>27.22437085</v>
      </c>
      <c r="E28" s="21">
        <v>56.228588379999998</v>
      </c>
      <c r="G28" s="20">
        <v>12.4694387</v>
      </c>
      <c r="H28" s="20">
        <v>12.79731541</v>
      </c>
      <c r="I28" s="20">
        <v>7.7665460240000002</v>
      </c>
      <c r="J28" s="20">
        <v>12.13439198</v>
      </c>
    </row>
    <row r="29" spans="1:10" x14ac:dyDescent="0.25">
      <c r="A29" s="20" t="s">
        <v>162</v>
      </c>
      <c r="B29" s="21">
        <v>140.48842010000001</v>
      </c>
      <c r="C29" s="21">
        <v>113.89394009999999</v>
      </c>
      <c r="D29" s="21">
        <v>150.79681859999999</v>
      </c>
      <c r="E29" s="21">
        <v>176.9869142</v>
      </c>
      <c r="G29" s="20">
        <v>12.963097429999999</v>
      </c>
      <c r="H29" s="20">
        <v>31.934175320000001</v>
      </c>
      <c r="I29" s="20">
        <v>30.517497809999998</v>
      </c>
      <c r="J29" s="20">
        <v>36.377309410000002</v>
      </c>
    </row>
    <row r="30" spans="1:10" x14ac:dyDescent="0.25">
      <c r="A30" s="20" t="s">
        <v>163</v>
      </c>
      <c r="B30" s="21">
        <v>28.7033907</v>
      </c>
      <c r="C30" s="21">
        <v>25.208065449999999</v>
      </c>
      <c r="D30" s="21">
        <v>26.29493824</v>
      </c>
      <c r="E30" s="21">
        <v>41.894844069999998</v>
      </c>
      <c r="G30" s="20">
        <v>2.6485090379999998</v>
      </c>
      <c r="H30" s="20">
        <v>7.0679685049999996</v>
      </c>
      <c r="I30" s="20">
        <v>5.3214366689999997</v>
      </c>
      <c r="J30" s="20">
        <v>8.6109287329999997</v>
      </c>
    </row>
    <row r="31" spans="1:10" x14ac:dyDescent="0.25">
      <c r="A31" s="20" t="s">
        <v>164</v>
      </c>
      <c r="B31" s="21">
        <v>22.455996299999999</v>
      </c>
      <c r="C31" s="21">
        <v>52.048313149999998</v>
      </c>
      <c r="D31" s="21">
        <v>47.23216214</v>
      </c>
      <c r="E31" s="21">
        <v>41.701344720000002</v>
      </c>
      <c r="G31" s="20">
        <v>26.621496260000001</v>
      </c>
      <c r="H31" s="20">
        <v>24.25182942</v>
      </c>
      <c r="I31" s="20">
        <v>20.133979409999998</v>
      </c>
      <c r="J31" s="20">
        <v>17.623825910000001</v>
      </c>
    </row>
    <row r="32" spans="1:10" x14ac:dyDescent="0.25">
      <c r="A32" s="20" t="s">
        <v>165</v>
      </c>
      <c r="B32" s="21">
        <v>4.5880168269999997</v>
      </c>
      <c r="C32" s="21">
        <v>11.51981645</v>
      </c>
      <c r="D32" s="21">
        <v>8.2360277760000002</v>
      </c>
      <c r="E32" s="21">
        <v>9.8711893009999994</v>
      </c>
      <c r="G32" s="20">
        <v>5.4390761010000004</v>
      </c>
      <c r="H32" s="20">
        <v>5.3676403029999999</v>
      </c>
      <c r="I32" s="20">
        <v>3.5108283450000002</v>
      </c>
      <c r="J32" s="20">
        <v>4.1717628749999998</v>
      </c>
    </row>
    <row r="33" spans="1:10" x14ac:dyDescent="0.25">
      <c r="A33" s="20" t="s">
        <v>166</v>
      </c>
      <c r="B33" s="21">
        <v>1.959962228</v>
      </c>
      <c r="C33" s="21">
        <v>2.5965635649999999</v>
      </c>
      <c r="D33" s="21">
        <v>1.399744436</v>
      </c>
      <c r="E33" s="21">
        <v>0.92897507800000001</v>
      </c>
      <c r="G33" s="20">
        <v>2.4998167609999999</v>
      </c>
      <c r="H33" s="20">
        <v>1.1744452160000001</v>
      </c>
      <c r="I33" s="20">
        <v>0.46853294699999998</v>
      </c>
      <c r="J33" s="20">
        <v>0.51438918300000003</v>
      </c>
    </row>
    <row r="34" spans="1:10" x14ac:dyDescent="0.25">
      <c r="A34" s="20" t="s">
        <v>167</v>
      </c>
      <c r="B34" s="21">
        <v>0.40044269500000002</v>
      </c>
      <c r="C34" s="21">
        <v>0.57469558300000001</v>
      </c>
      <c r="D34" s="21">
        <v>0.24407804999999999</v>
      </c>
      <c r="E34" s="21">
        <v>0.21989911600000001</v>
      </c>
      <c r="G34" s="20">
        <v>0.51074114900000001</v>
      </c>
      <c r="H34" s="20">
        <v>0.25993913099999999</v>
      </c>
      <c r="I34" s="20">
        <v>8.1699633999999993E-2</v>
      </c>
      <c r="J34" s="20">
        <v>0.121761853</v>
      </c>
    </row>
    <row r="35" spans="1:10" x14ac:dyDescent="0.25">
      <c r="A35" s="20"/>
      <c r="B35" s="20"/>
      <c r="C35" s="20"/>
      <c r="D35" s="20"/>
      <c r="E35" s="20"/>
      <c r="G35" s="20"/>
      <c r="H35" s="20"/>
      <c r="I35" s="20"/>
      <c r="J35" s="20"/>
    </row>
    <row r="36" spans="1:10" x14ac:dyDescent="0.25">
      <c r="A36" s="22" t="s">
        <v>168</v>
      </c>
      <c r="B36" s="20"/>
      <c r="C36" s="20"/>
      <c r="D36" s="20"/>
      <c r="E36" s="20"/>
      <c r="G36" s="20"/>
      <c r="H36" s="20"/>
      <c r="I36" s="20"/>
      <c r="J36" s="20"/>
    </row>
    <row r="37" spans="1:10" x14ac:dyDescent="0.25">
      <c r="A37" s="20" t="s">
        <v>169</v>
      </c>
      <c r="B37" s="20">
        <v>312</v>
      </c>
      <c r="C37" s="20">
        <v>290</v>
      </c>
      <c r="D37" s="20">
        <v>311</v>
      </c>
      <c r="E37" s="20">
        <v>250</v>
      </c>
      <c r="G37" s="20">
        <v>106.145974</v>
      </c>
      <c r="H37" s="20">
        <v>101.060877</v>
      </c>
      <c r="I37" s="20">
        <v>120.58450190000001</v>
      </c>
      <c r="J37" s="20">
        <v>127.1500061</v>
      </c>
    </row>
    <row r="38" spans="1:10" x14ac:dyDescent="0.25">
      <c r="A38" s="20" t="s">
        <v>170</v>
      </c>
      <c r="B38" s="20">
        <v>1261</v>
      </c>
      <c r="C38" s="20">
        <v>1348</v>
      </c>
      <c r="D38" s="20">
        <v>1388</v>
      </c>
      <c r="E38" s="20">
        <v>1334</v>
      </c>
      <c r="G38" s="20">
        <v>419.03317600000003</v>
      </c>
      <c r="H38" s="20">
        <v>415.25365740000001</v>
      </c>
      <c r="I38" s="20">
        <v>397.71820769999999</v>
      </c>
      <c r="J38" s="20">
        <v>317.19554959999999</v>
      </c>
    </row>
    <row r="39" spans="1:10" x14ac:dyDescent="0.25">
      <c r="A39" s="20"/>
      <c r="B39" s="20"/>
      <c r="C39" s="20"/>
      <c r="D39" s="20"/>
      <c r="E39" s="20"/>
      <c r="G39" s="20"/>
      <c r="H39" s="20"/>
      <c r="I39" s="20"/>
      <c r="J39" s="20"/>
    </row>
    <row r="40" spans="1:10" x14ac:dyDescent="0.25">
      <c r="A40" s="20" t="s">
        <v>171</v>
      </c>
      <c r="B40" s="20">
        <v>3.1966070000000002E-3</v>
      </c>
      <c r="C40" s="20">
        <v>2.7657139999999998E-3</v>
      </c>
      <c r="D40" s="20">
        <v>2.2542859999999999E-3</v>
      </c>
      <c r="E40" s="20">
        <v>2.0170209999999999E-3</v>
      </c>
      <c r="G40" s="20">
        <v>3.5111666999999999E-2</v>
      </c>
      <c r="H40" s="20">
        <v>4.5680748E-2</v>
      </c>
      <c r="I40" s="20">
        <v>5.7196800999999999E-2</v>
      </c>
      <c r="J40" s="20">
        <v>7.0095238000000004E-2</v>
      </c>
    </row>
    <row r="41" spans="1:10" x14ac:dyDescent="0.25">
      <c r="A41" s="20" t="s">
        <v>172</v>
      </c>
      <c r="B41" s="20">
        <v>0.80680339300000004</v>
      </c>
      <c r="C41" s="20">
        <v>0.79723428600000001</v>
      </c>
      <c r="D41" s="20">
        <v>0.79774571400000005</v>
      </c>
      <c r="E41" s="20">
        <v>0.78798297900000003</v>
      </c>
      <c r="G41" s="20">
        <v>0.71358450200000001</v>
      </c>
      <c r="H41" s="20">
        <v>0.68301542000000004</v>
      </c>
      <c r="I41" s="20">
        <v>0.65149936799999997</v>
      </c>
      <c r="J41" s="20">
        <v>0.619904762</v>
      </c>
    </row>
    <row r="42" spans="1:10" x14ac:dyDescent="0.25">
      <c r="A42" s="20" t="s">
        <v>173</v>
      </c>
      <c r="B42" s="20">
        <v>3.1481357000000001E-2</v>
      </c>
      <c r="C42" s="20">
        <v>3.4368744999999999E-2</v>
      </c>
      <c r="D42" s="20">
        <v>3.1024652999999999E-2</v>
      </c>
      <c r="E42" s="20">
        <v>2.7530888E-2</v>
      </c>
      <c r="G42" s="20">
        <v>3.8581312E-2</v>
      </c>
      <c r="H42" s="20">
        <v>5.1147534000000001E-2</v>
      </c>
      <c r="I42" s="20">
        <v>4.6002756999999998E-2</v>
      </c>
      <c r="J42" s="20">
        <v>2.9258499E-2</v>
      </c>
    </row>
    <row r="43" spans="1:10" x14ac:dyDescent="0.25">
      <c r="A43" s="20" t="s">
        <v>174</v>
      </c>
      <c r="B43" s="20">
        <v>8.4942650999999994E-2</v>
      </c>
      <c r="C43" s="20">
        <v>0.105990344</v>
      </c>
      <c r="D43" s="20">
        <v>0.108059118</v>
      </c>
      <c r="E43" s="20">
        <v>0.107698287</v>
      </c>
      <c r="G43" s="20">
        <v>6.6816159E-2</v>
      </c>
      <c r="H43" s="20">
        <v>0.103829089</v>
      </c>
      <c r="I43" s="20">
        <v>0.125394376</v>
      </c>
      <c r="J43" s="20">
        <v>0.10829599600000001</v>
      </c>
    </row>
    <row r="44" spans="1:10" x14ac:dyDescent="0.25">
      <c r="A44" s="20" t="s">
        <v>175</v>
      </c>
      <c r="B44" s="20">
        <v>2.4131493E-2</v>
      </c>
      <c r="C44" s="20">
        <v>2.7847377999999999E-2</v>
      </c>
      <c r="D44" s="20">
        <v>3.2517256000000001E-2</v>
      </c>
      <c r="E44" s="20">
        <v>2.2088970999999999E-2</v>
      </c>
      <c r="G44" s="20">
        <v>4.0148986999999997E-2</v>
      </c>
      <c r="H44" s="20">
        <v>3.3728908000000002E-2</v>
      </c>
      <c r="I44" s="20">
        <v>2.7801223E-2</v>
      </c>
      <c r="J44" s="20">
        <v>2.9438518E-2</v>
      </c>
    </row>
    <row r="45" spans="1:10" x14ac:dyDescent="0.25">
      <c r="A45" s="20" t="s">
        <v>176</v>
      </c>
      <c r="B45" s="20">
        <v>1.4252799E-2</v>
      </c>
      <c r="C45" s="20">
        <v>2.1315331E-2</v>
      </c>
      <c r="D45" s="20">
        <v>2.2949054999999999E-2</v>
      </c>
      <c r="E45" s="20">
        <v>1.3462307E-2</v>
      </c>
      <c r="G45" s="20">
        <v>2.6192140999999999E-2</v>
      </c>
      <c r="H45" s="20">
        <v>2.7524593E-2</v>
      </c>
      <c r="I45" s="20">
        <v>1.9121112999999999E-2</v>
      </c>
      <c r="J45" s="20">
        <v>1.7723359000000001E-2</v>
      </c>
    </row>
    <row r="46" spans="1:10" x14ac:dyDescent="0.25">
      <c r="A46" s="20" t="s">
        <v>177</v>
      </c>
      <c r="B46" s="20">
        <v>0.16668205</v>
      </c>
      <c r="C46" s="20">
        <v>0.126968103</v>
      </c>
      <c r="D46" s="20">
        <v>0.14101984000000001</v>
      </c>
      <c r="E46" s="20">
        <v>0.137641342</v>
      </c>
      <c r="G46" s="20">
        <v>0.14816950600000001</v>
      </c>
      <c r="H46" s="20">
        <v>0.147105761</v>
      </c>
      <c r="I46" s="20">
        <v>0.13290459099999999</v>
      </c>
      <c r="J46" s="20">
        <v>0.14409306</v>
      </c>
    </row>
    <row r="47" spans="1:10" x14ac:dyDescent="0.25">
      <c r="A47" s="20" t="s">
        <v>178</v>
      </c>
      <c r="B47" s="20">
        <v>0.12740277</v>
      </c>
      <c r="C47" s="20">
        <v>0.11630792399999999</v>
      </c>
      <c r="D47" s="20">
        <v>0.12679574599999999</v>
      </c>
      <c r="E47" s="20">
        <v>0.13136684700000001</v>
      </c>
      <c r="G47" s="20">
        <v>0.134592411</v>
      </c>
      <c r="H47" s="20">
        <v>0.13643804400000001</v>
      </c>
      <c r="I47" s="20">
        <v>0.15541332799999999</v>
      </c>
      <c r="J47" s="20">
        <v>0.17171734599999999</v>
      </c>
    </row>
    <row r="48" spans="1:10" x14ac:dyDescent="0.25">
      <c r="A48" s="20" t="s">
        <v>179</v>
      </c>
      <c r="B48" s="20">
        <v>1.22817E-4</v>
      </c>
      <c r="C48" s="20">
        <v>1.12627E-4</v>
      </c>
      <c r="D48" s="20">
        <v>1.17175E-4</v>
      </c>
      <c r="E48" s="20">
        <v>1.4059700000000001E-4</v>
      </c>
      <c r="G48" s="20">
        <v>7.4668599999999999E-4</v>
      </c>
      <c r="H48" s="20">
        <v>5.7791099999999996E-4</v>
      </c>
      <c r="I48" s="20">
        <v>5.3003600000000001E-4</v>
      </c>
      <c r="J48" s="20">
        <v>6.32732E-4</v>
      </c>
    </row>
    <row r="49" spans="1:10" x14ac:dyDescent="0.25">
      <c r="A49" s="20" t="s">
        <v>180</v>
      </c>
      <c r="B49" s="20">
        <v>1.57396E-4</v>
      </c>
      <c r="C49" s="20">
        <v>1.52306E-4</v>
      </c>
      <c r="D49" s="20">
        <v>1.4356500000000001E-4</v>
      </c>
      <c r="E49" s="20">
        <v>1.5696899999999999E-4</v>
      </c>
      <c r="G49" s="20">
        <v>9.6859300000000001E-4</v>
      </c>
      <c r="H49" s="20">
        <v>7.6450800000000001E-4</v>
      </c>
      <c r="I49" s="20">
        <v>7.6015499999999999E-4</v>
      </c>
      <c r="J49" s="20">
        <v>8.8060600000000003E-4</v>
      </c>
    </row>
    <row r="50" spans="1:10" x14ac:dyDescent="0.25">
      <c r="A50" s="20" t="s">
        <v>181</v>
      </c>
      <c r="B50" s="20">
        <v>8.2655999999999997E-3</v>
      </c>
      <c r="C50" s="20">
        <v>8.352E-3</v>
      </c>
      <c r="D50" s="20">
        <v>2.6499090000000002E-3</v>
      </c>
      <c r="E50" s="20">
        <v>3.6962779999999999E-3</v>
      </c>
      <c r="G50" s="20">
        <v>1.4549757E-2</v>
      </c>
      <c r="H50" s="20">
        <v>1.6993408000000002E-2</v>
      </c>
      <c r="I50" s="20">
        <v>1.9625769000000001E-2</v>
      </c>
      <c r="J50" s="20">
        <v>2.1698611999999999E-2</v>
      </c>
    </row>
    <row r="51" spans="1:10" x14ac:dyDescent="0.25">
      <c r="A51" s="20" t="s">
        <v>182</v>
      </c>
      <c r="B51" s="20">
        <v>8.1734399999999999E-2</v>
      </c>
      <c r="C51" s="20">
        <v>8.1647999999999998E-2</v>
      </c>
      <c r="D51" s="20">
        <v>8.4850091000000002E-2</v>
      </c>
      <c r="E51" s="20">
        <v>8.8703721999999999E-2</v>
      </c>
      <c r="G51" s="20">
        <v>8.2448623999999998E-2</v>
      </c>
      <c r="H51" s="20">
        <v>8.8392069000000004E-2</v>
      </c>
      <c r="I51" s="20">
        <v>9.4146805E-2</v>
      </c>
      <c r="J51" s="20">
        <v>0.10046106</v>
      </c>
    </row>
    <row r="52" spans="1:10" x14ac:dyDescent="0.25">
      <c r="A52" s="20" t="s">
        <v>183</v>
      </c>
      <c r="B52" s="20">
        <v>9.5960161000000002E-2</v>
      </c>
      <c r="C52" s="20">
        <v>9.4453285999999997E-2</v>
      </c>
      <c r="D52" s="20">
        <v>8.8322370999999997E-2</v>
      </c>
      <c r="E52" s="20">
        <v>7.6982468999999998E-2</v>
      </c>
      <c r="G52" s="20">
        <v>9.2272324000000003E-2</v>
      </c>
      <c r="H52" s="20">
        <v>5.7665134E-2</v>
      </c>
      <c r="I52" s="20">
        <v>5.3764349000000003E-2</v>
      </c>
      <c r="J52" s="20">
        <v>3.3731276999999997E-2</v>
      </c>
    </row>
    <row r="53" spans="1:10" x14ac:dyDescent="0.25">
      <c r="A53" s="20" t="s">
        <v>184</v>
      </c>
      <c r="B53" s="20">
        <v>0.306172479</v>
      </c>
      <c r="C53" s="20">
        <v>0.31128381100000002</v>
      </c>
      <c r="D53" s="20">
        <v>0.340475635</v>
      </c>
      <c r="E53" s="20">
        <v>0.33936037499999999</v>
      </c>
      <c r="G53" s="20">
        <v>7.5859326000000005E-2</v>
      </c>
      <c r="H53" s="20">
        <v>7.3399054000000005E-2</v>
      </c>
      <c r="I53" s="20">
        <v>9.9607192999999997E-2</v>
      </c>
      <c r="J53" s="20">
        <v>0.104926672</v>
      </c>
    </row>
    <row r="54" spans="1:10" x14ac:dyDescent="0.25">
      <c r="A54" s="20" t="s">
        <v>185</v>
      </c>
      <c r="B54" s="20">
        <v>2.5496844000000001E-2</v>
      </c>
      <c r="C54" s="20">
        <v>3.3137854000000001E-2</v>
      </c>
      <c r="D54" s="20">
        <v>3.1229750000000001E-2</v>
      </c>
      <c r="E54" s="20">
        <v>4.2444481999999999E-2</v>
      </c>
      <c r="G54" s="20">
        <v>2.6497309999999998E-3</v>
      </c>
      <c r="H54" s="20">
        <v>1.3052447E-2</v>
      </c>
      <c r="I54" s="20">
        <v>2.3919828000000001E-2</v>
      </c>
      <c r="J54" s="20">
        <v>4.5535920000000001E-2</v>
      </c>
    </row>
    <row r="55" spans="1:10" x14ac:dyDescent="0.25">
      <c r="A55" s="20" t="s">
        <v>186</v>
      </c>
      <c r="B55" s="20">
        <v>3.3538968000000002E-2</v>
      </c>
      <c r="C55" s="20">
        <v>4.0234536000000001E-2</v>
      </c>
      <c r="D55" s="20">
        <v>2.9415284999999999E-2</v>
      </c>
      <c r="E55" s="20">
        <v>3.3900847999999997E-2</v>
      </c>
      <c r="G55" s="20">
        <v>3.3525626000000003E-2</v>
      </c>
      <c r="H55" s="20">
        <v>4.1173416999999997E-2</v>
      </c>
      <c r="I55" s="20">
        <v>3.4882721999999998E-2</v>
      </c>
      <c r="J55" s="20">
        <v>2.9382767000000001E-2</v>
      </c>
    </row>
    <row r="56" spans="1:10" x14ac:dyDescent="0.25">
      <c r="A56" s="20" t="s">
        <v>187</v>
      </c>
      <c r="B56" s="20">
        <v>0.16952846299999999</v>
      </c>
      <c r="C56" s="20">
        <v>0.135816879</v>
      </c>
      <c r="D56" s="20">
        <v>0.15575291499999999</v>
      </c>
      <c r="E56" s="20">
        <v>0.14991252699999999</v>
      </c>
      <c r="G56" s="20">
        <v>0.25321704</v>
      </c>
      <c r="H56" s="20">
        <v>0.21009765</v>
      </c>
      <c r="I56" s="20">
        <v>0.19385930200000001</v>
      </c>
      <c r="J56" s="20">
        <v>0.18500683100000001</v>
      </c>
    </row>
    <row r="57" spans="1:10" x14ac:dyDescent="0.25">
      <c r="A57" s="20" t="s">
        <v>188</v>
      </c>
      <c r="B57" s="20">
        <v>0.15378008500000001</v>
      </c>
      <c r="C57" s="20">
        <v>0.134176987</v>
      </c>
      <c r="D57" s="20">
        <v>0.153102562</v>
      </c>
      <c r="E57" s="20">
        <v>0.15379822100000001</v>
      </c>
      <c r="G57" s="20">
        <v>0.13889221500000001</v>
      </c>
      <c r="H57" s="20">
        <v>0.14296951699999999</v>
      </c>
      <c r="I57" s="20">
        <v>0.16617184900000001</v>
      </c>
      <c r="J57" s="20">
        <v>0.19568608100000001</v>
      </c>
    </row>
    <row r="58" spans="1:10" x14ac:dyDescent="0.25">
      <c r="A58" s="20" t="s">
        <v>189</v>
      </c>
      <c r="B58" s="20">
        <v>1.1940800000000001E-4</v>
      </c>
      <c r="C58" s="20">
        <v>1.19567E-4</v>
      </c>
      <c r="D58" s="20">
        <v>1.2529699999999999E-4</v>
      </c>
      <c r="E58" s="20">
        <v>1.3265400000000001E-4</v>
      </c>
      <c r="G58" s="20">
        <v>1.6023280000000001E-3</v>
      </c>
      <c r="H58" s="20">
        <v>2.17819E-3</v>
      </c>
      <c r="I58" s="20">
        <v>2.095034E-3</v>
      </c>
      <c r="J58" s="20">
        <v>2.127608E-3</v>
      </c>
    </row>
    <row r="59" spans="1:10" x14ac:dyDescent="0.25">
      <c r="A59" s="20" t="s">
        <v>190</v>
      </c>
      <c r="B59" s="20">
        <v>1.1940800000000001E-4</v>
      </c>
      <c r="C59" s="20">
        <v>1.19567E-4</v>
      </c>
      <c r="D59" s="20">
        <v>1.2529699999999999E-4</v>
      </c>
      <c r="E59" s="20">
        <v>1.3265400000000001E-4</v>
      </c>
      <c r="G59" s="20">
        <v>1.6023280000000001E-3</v>
      </c>
      <c r="H59" s="20">
        <v>2.17819E-3</v>
      </c>
      <c r="I59" s="20">
        <v>2.095034E-3</v>
      </c>
      <c r="J59" s="20">
        <v>2.127608E-3</v>
      </c>
    </row>
    <row r="60" spans="1:10" x14ac:dyDescent="0.25">
      <c r="A60" s="20" t="s">
        <v>191</v>
      </c>
      <c r="B60" s="20">
        <v>1.9364085E-2</v>
      </c>
      <c r="C60" s="20">
        <v>1.6986088999999999E-2</v>
      </c>
      <c r="D60" s="20">
        <v>1.7733112999999998E-2</v>
      </c>
      <c r="E60" s="20">
        <v>1.9992737E-2</v>
      </c>
      <c r="G60" s="20">
        <v>5.4870250000000002E-2</v>
      </c>
      <c r="H60" s="20">
        <v>4.6526920999999999E-2</v>
      </c>
      <c r="I60" s="20">
        <v>4.2797808E-2</v>
      </c>
      <c r="J60" s="20">
        <v>3.4846579000000003E-2</v>
      </c>
    </row>
    <row r="61" spans="1:10" x14ac:dyDescent="0.25">
      <c r="A61" s="20" t="s">
        <v>192</v>
      </c>
      <c r="B61" s="20">
        <v>4.4348340999999999E-2</v>
      </c>
      <c r="C61" s="20">
        <v>4.0587060000000001E-2</v>
      </c>
      <c r="D61" s="20">
        <v>4.5006048E-2</v>
      </c>
      <c r="E61" s="20">
        <v>5.0539212E-2</v>
      </c>
      <c r="G61" s="20">
        <v>7.0645680000000002E-2</v>
      </c>
      <c r="H61" s="20">
        <v>7.2311059999999996E-2</v>
      </c>
      <c r="I61" s="20">
        <v>8.7139252E-2</v>
      </c>
      <c r="J61" s="20">
        <v>9.8988565000000001E-2</v>
      </c>
    </row>
    <row r="62" spans="1:10" x14ac:dyDescent="0.25">
      <c r="A62" s="20" t="s">
        <v>193</v>
      </c>
      <c r="B62" s="20">
        <v>3.5369886000000003E-2</v>
      </c>
      <c r="C62" s="20">
        <v>4.4005837999999999E-2</v>
      </c>
      <c r="D62" s="20">
        <v>4.5188581999999998E-2</v>
      </c>
      <c r="E62" s="20">
        <v>3.1220722999999999E-2</v>
      </c>
      <c r="G62" s="20">
        <v>3.2537913000000002E-2</v>
      </c>
      <c r="H62" s="20">
        <v>3.7139279999999997E-2</v>
      </c>
      <c r="I62" s="20">
        <v>3.8384021999999997E-2</v>
      </c>
      <c r="J62" s="20">
        <v>4.8867173999999999E-2</v>
      </c>
    </row>
    <row r="63" spans="1:10" x14ac:dyDescent="0.25">
      <c r="A63" s="20" t="s">
        <v>194</v>
      </c>
      <c r="B63" s="20">
        <v>3.5138589999999997E-2</v>
      </c>
      <c r="C63" s="20">
        <v>4.2115884999999999E-2</v>
      </c>
      <c r="D63" s="20">
        <v>4.1409133000000001E-2</v>
      </c>
      <c r="E63" s="20">
        <v>2.9280878999999999E-2</v>
      </c>
      <c r="G63" s="20">
        <v>3.9204580000000003E-2</v>
      </c>
      <c r="H63" s="20">
        <v>3.4087546000000003E-2</v>
      </c>
      <c r="I63" s="20">
        <v>2.7875499000000001E-2</v>
      </c>
      <c r="J63" s="20">
        <v>2.6807188999999999E-2</v>
      </c>
    </row>
    <row r="64" spans="1:10" x14ac:dyDescent="0.25">
      <c r="A64" s="20" t="s">
        <v>195</v>
      </c>
      <c r="B64" s="20">
        <v>0.155499847</v>
      </c>
      <c r="C64" s="20">
        <v>0.14318140200000001</v>
      </c>
      <c r="D64" s="20">
        <v>0.14760387899999999</v>
      </c>
      <c r="E64" s="20">
        <v>0.144298967</v>
      </c>
      <c r="G64" s="20">
        <v>0.172036935</v>
      </c>
      <c r="H64" s="20">
        <v>0.16162880099999999</v>
      </c>
      <c r="I64" s="20">
        <v>0.16361841099999999</v>
      </c>
      <c r="J64" s="20">
        <v>0.17866759099999999</v>
      </c>
    </row>
    <row r="65" spans="1:10" x14ac:dyDescent="0.25">
      <c r="A65" s="20" t="s">
        <v>196</v>
      </c>
      <c r="B65" s="20">
        <v>0.13320812500000001</v>
      </c>
      <c r="C65" s="20">
        <v>0.121750478</v>
      </c>
      <c r="D65" s="20">
        <v>0.136595051</v>
      </c>
      <c r="E65" s="20">
        <v>0.13825600399999999</v>
      </c>
      <c r="G65" s="20">
        <v>0.161477276</v>
      </c>
      <c r="H65" s="20">
        <v>0.14989728999999999</v>
      </c>
      <c r="I65" s="20">
        <v>0.15687925599999999</v>
      </c>
      <c r="J65" s="20">
        <v>0.17425122900000001</v>
      </c>
    </row>
    <row r="66" spans="1:10" x14ac:dyDescent="0.25">
      <c r="A66" s="20" t="s">
        <v>197</v>
      </c>
      <c r="B66" s="20">
        <v>6.4980799999999998E-4</v>
      </c>
      <c r="C66" s="20">
        <v>8.1018699999999997E-4</v>
      </c>
      <c r="D66" s="20">
        <v>8.2508799999999997E-4</v>
      </c>
      <c r="E66" s="20">
        <v>8.0397499999999996E-4</v>
      </c>
      <c r="G66" s="20">
        <v>5.4584000000000002E-4</v>
      </c>
      <c r="H66" s="20">
        <v>2.38551E-3</v>
      </c>
      <c r="I66" s="20">
        <v>2.2470799999999998E-3</v>
      </c>
      <c r="J66" s="20">
        <v>2.0917409999999998E-3</v>
      </c>
    </row>
    <row r="67" spans="1:10" x14ac:dyDescent="0.25">
      <c r="A67" s="20" t="s">
        <v>198</v>
      </c>
      <c r="B67" s="20">
        <v>6.1719499999999996E-4</v>
      </c>
      <c r="C67" s="20">
        <v>7.80242E-4</v>
      </c>
      <c r="D67" s="20">
        <v>7.5991899999999996E-4</v>
      </c>
      <c r="E67" s="20">
        <v>7.2315599999999997E-4</v>
      </c>
      <c r="G67" s="20">
        <v>5.4584000000000002E-4</v>
      </c>
      <c r="H67" s="20">
        <v>2.259867E-3</v>
      </c>
      <c r="I67" s="20">
        <v>2.2171169999999998E-3</v>
      </c>
      <c r="J67" s="20">
        <v>2.0530499999999998E-3</v>
      </c>
    </row>
    <row r="68" spans="1:10" x14ac:dyDescent="0.25">
      <c r="A68" s="20" t="s">
        <v>199</v>
      </c>
      <c r="B68" s="20">
        <v>2.1999999999999999E-2</v>
      </c>
      <c r="C68" s="20">
        <v>9.1075270000000007E-3</v>
      </c>
      <c r="D68" s="20">
        <v>1.3568439999999999E-2</v>
      </c>
      <c r="E68" s="20">
        <v>1.8383351999999999E-2</v>
      </c>
      <c r="G68" s="20">
        <v>3.7708393999999999E-2</v>
      </c>
      <c r="H68" s="20">
        <v>4.8531117999999998E-2</v>
      </c>
      <c r="I68" s="20">
        <v>6.1137326999999998E-2</v>
      </c>
      <c r="J68" s="20">
        <v>7.5136131999999994E-2</v>
      </c>
    </row>
    <row r="69" spans="1:10" x14ac:dyDescent="0.25">
      <c r="A69" s="20" t="s">
        <v>200</v>
      </c>
      <c r="B69" s="20">
        <v>7.8E-2</v>
      </c>
      <c r="C69" s="20">
        <v>0.100892473</v>
      </c>
      <c r="D69" s="20">
        <v>9.8931560000000002E-2</v>
      </c>
      <c r="E69" s="20">
        <v>9.9216648000000005E-2</v>
      </c>
      <c r="G69" s="27">
        <v>5.6597056E-2</v>
      </c>
      <c r="H69" s="27">
        <v>5.6597056E-2</v>
      </c>
      <c r="I69" s="27">
        <v>5.6597056E-2</v>
      </c>
      <c r="J69" s="27">
        <v>5.6597056E-2</v>
      </c>
    </row>
    <row r="70" spans="1:10" x14ac:dyDescent="0.25">
      <c r="A70" s="20" t="s">
        <v>201</v>
      </c>
      <c r="B70" s="20">
        <v>6.6733241999999998E-2</v>
      </c>
      <c r="C70" s="20">
        <v>6.4422594E-2</v>
      </c>
      <c r="D70" s="20">
        <v>5.4362911E-2</v>
      </c>
      <c r="E70" s="20">
        <v>5.2008811000000002E-2</v>
      </c>
      <c r="G70" s="20">
        <v>7.9215100999999996E-2</v>
      </c>
      <c r="H70" s="20">
        <v>0.11247778999999999</v>
      </c>
      <c r="I70" s="20">
        <v>0.128820769</v>
      </c>
      <c r="J70" s="20">
        <v>0.162985827</v>
      </c>
    </row>
    <row r="71" spans="1:10" x14ac:dyDescent="0.25">
      <c r="A71" s="20" t="s">
        <v>202</v>
      </c>
      <c r="B71" s="20">
        <v>0.24209878200000001</v>
      </c>
      <c r="C71" s="20">
        <v>0.24425501199999999</v>
      </c>
      <c r="D71" s="20">
        <v>0.214340162</v>
      </c>
      <c r="E71" s="20">
        <v>0.22923010899999999</v>
      </c>
      <c r="G71" s="26">
        <v>0.15900345099999999</v>
      </c>
      <c r="H71" s="26">
        <v>0.16295658700000001</v>
      </c>
      <c r="I71" s="26">
        <v>0.10509317999999999</v>
      </c>
      <c r="J71" s="26">
        <v>8.6763878000000003E-2</v>
      </c>
    </row>
    <row r="72" spans="1:10" x14ac:dyDescent="0.25">
      <c r="A72" s="20" t="s">
        <v>203</v>
      </c>
      <c r="B72" s="20">
        <v>2.4349533E-2</v>
      </c>
      <c r="C72" s="20">
        <v>2.9888379E-2</v>
      </c>
      <c r="D72" s="20">
        <v>3.8614651E-2</v>
      </c>
      <c r="E72" s="20">
        <v>3.9226337E-2</v>
      </c>
      <c r="G72" s="20">
        <v>8.9642090000000008E-3</v>
      </c>
      <c r="H72" s="20">
        <v>1.6743709999999998E-2</v>
      </c>
      <c r="I72" s="20">
        <v>2.2189147999999999E-2</v>
      </c>
      <c r="J72" s="20">
        <v>2.5207401000000001E-2</v>
      </c>
    </row>
    <row r="73" spans="1:10" x14ac:dyDescent="0.25">
      <c r="A73" s="20" t="s">
        <v>204</v>
      </c>
      <c r="B73" s="20">
        <v>2.4513923999999999E-2</v>
      </c>
      <c r="C73" s="20">
        <v>2.4481950999999998E-2</v>
      </c>
      <c r="D73" s="20">
        <v>2.5915819E-2</v>
      </c>
      <c r="E73" s="20">
        <v>2.0565360000000001E-2</v>
      </c>
      <c r="G73" s="20">
        <v>3.1906874000000002E-2</v>
      </c>
      <c r="H73" s="20">
        <v>3.0691204E-2</v>
      </c>
      <c r="I73" s="20">
        <v>2.9938716000000001E-2</v>
      </c>
      <c r="J73" s="20">
        <v>2.6746230999999999E-2</v>
      </c>
    </row>
    <row r="74" spans="1:10" x14ac:dyDescent="0.25">
      <c r="A74" s="20" t="s">
        <v>205</v>
      </c>
      <c r="B74" s="20">
        <v>0.17049236500000001</v>
      </c>
      <c r="C74" s="20">
        <v>0.154461497</v>
      </c>
      <c r="D74" s="20">
        <v>0.15216429000000001</v>
      </c>
      <c r="E74" s="20">
        <v>0.14957129299999999</v>
      </c>
      <c r="G74" s="20">
        <v>0.170728609</v>
      </c>
      <c r="H74" s="20">
        <v>0.16764580300000001</v>
      </c>
      <c r="I74" s="20">
        <v>0.16378362899999999</v>
      </c>
      <c r="J74" s="20">
        <v>0.18766100299999999</v>
      </c>
    </row>
    <row r="75" spans="1:10" x14ac:dyDescent="0.25">
      <c r="A75" s="20" t="s">
        <v>206</v>
      </c>
      <c r="B75" s="20">
        <v>0.179744767</v>
      </c>
      <c r="C75" s="20">
        <v>0.17069896300000001</v>
      </c>
      <c r="D75" s="20">
        <v>0.165157053</v>
      </c>
      <c r="E75" s="20">
        <v>0.167485044</v>
      </c>
      <c r="G75" s="20">
        <v>0.201277965</v>
      </c>
      <c r="H75" s="20">
        <v>0.191099134</v>
      </c>
      <c r="I75" s="20">
        <v>0.18061274199999999</v>
      </c>
      <c r="J75" s="20">
        <v>0.21069577</v>
      </c>
    </row>
    <row r="76" spans="1:10" x14ac:dyDescent="0.25">
      <c r="A76" s="20" t="s">
        <v>207</v>
      </c>
      <c r="B76" s="20">
        <v>8.8364100000000001E-4</v>
      </c>
      <c r="C76" s="20">
        <v>1.0038549999999999E-3</v>
      </c>
      <c r="D76" s="20">
        <v>1.078449E-3</v>
      </c>
      <c r="E76" s="20">
        <v>1.0800720000000001E-3</v>
      </c>
      <c r="G76" s="20">
        <v>4.0648220000000001E-3</v>
      </c>
      <c r="H76" s="20">
        <v>4.3206959999999997E-3</v>
      </c>
      <c r="I76" s="20">
        <v>4.7913019999999999E-3</v>
      </c>
      <c r="J76" s="20">
        <v>4.4846840000000001E-3</v>
      </c>
    </row>
    <row r="77" spans="1:10" x14ac:dyDescent="0.25">
      <c r="A77" s="20" t="s">
        <v>208</v>
      </c>
      <c r="B77" s="20">
        <v>8.8364100000000001E-4</v>
      </c>
      <c r="C77" s="20">
        <v>1.0038549999999999E-3</v>
      </c>
      <c r="D77" s="20">
        <v>1.078449E-3</v>
      </c>
      <c r="E77" s="20">
        <v>1.0800720000000001E-3</v>
      </c>
      <c r="G77" s="20">
        <v>4.0648220000000001E-3</v>
      </c>
      <c r="H77" s="20">
        <v>4.3206959999999997E-3</v>
      </c>
      <c r="I77" s="20">
        <v>4.7913019999999999E-3</v>
      </c>
      <c r="J77" s="20">
        <v>4.4846840000000001E-3</v>
      </c>
    </row>
    <row r="78" spans="1:10" x14ac:dyDescent="0.25">
      <c r="A78" s="20" t="s">
        <v>209</v>
      </c>
      <c r="B78" s="20">
        <v>3.6307660000000001E-3</v>
      </c>
      <c r="C78" s="20">
        <v>3.1848919999999999E-3</v>
      </c>
      <c r="D78" s="20">
        <v>3.3249590000000002E-3</v>
      </c>
      <c r="E78" s="20">
        <v>3.7486379999999999E-3</v>
      </c>
      <c r="G78" s="20">
        <v>1.5677213999999998E-2</v>
      </c>
      <c r="H78" s="20">
        <v>1.3293406000000001E-2</v>
      </c>
      <c r="I78" s="20">
        <v>1.2227945E-2</v>
      </c>
      <c r="J78" s="20">
        <v>9.9561649999999995E-3</v>
      </c>
    </row>
    <row r="79" spans="1:10" x14ac:dyDescent="0.25">
      <c r="A79" s="20" t="s">
        <v>210</v>
      </c>
      <c r="B79" s="20">
        <v>8.3153140000000007E-3</v>
      </c>
      <c r="C79" s="20">
        <v>7.6100739999999997E-3</v>
      </c>
      <c r="D79" s="20">
        <v>8.4386340000000004E-3</v>
      </c>
      <c r="E79" s="20">
        <v>9.4761020000000001E-3</v>
      </c>
      <c r="G79" s="20">
        <v>2.0184480000000001E-2</v>
      </c>
      <c r="H79" s="20">
        <v>2.0660303000000001E-2</v>
      </c>
      <c r="I79" s="20">
        <v>2.4896929000000002E-2</v>
      </c>
      <c r="J79" s="20">
        <v>2.8282446999999999E-2</v>
      </c>
    </row>
    <row r="80" spans="1:10" x14ac:dyDescent="0.25">
      <c r="A80" s="20" t="s">
        <v>211</v>
      </c>
      <c r="B80" s="20">
        <v>3.5369886000000003E-2</v>
      </c>
      <c r="C80" s="20">
        <v>4.4005837999999999E-2</v>
      </c>
      <c r="D80" s="20">
        <v>4.5188581999999998E-2</v>
      </c>
      <c r="E80" s="20">
        <v>3.1220722999999999E-2</v>
      </c>
      <c r="G80" s="20">
        <v>3.2537913000000002E-2</v>
      </c>
      <c r="H80" s="20">
        <v>3.7139279999999997E-2</v>
      </c>
      <c r="I80" s="20">
        <v>3.8384021999999997E-2</v>
      </c>
      <c r="J80" s="20">
        <v>4.8867173999999999E-2</v>
      </c>
    </row>
    <row r="81" spans="1:10" x14ac:dyDescent="0.25">
      <c r="A81" s="20" t="s">
        <v>212</v>
      </c>
      <c r="B81" s="20">
        <v>3.5138589999999997E-2</v>
      </c>
      <c r="C81" s="20">
        <v>4.2115884999999999E-2</v>
      </c>
      <c r="D81" s="20">
        <v>4.1409133000000001E-2</v>
      </c>
      <c r="E81" s="20">
        <v>2.9280878999999999E-2</v>
      </c>
      <c r="G81" s="20">
        <v>3.9204580000000003E-2</v>
      </c>
      <c r="H81" s="20">
        <v>3.4087546000000003E-2</v>
      </c>
      <c r="I81" s="20">
        <v>2.7875499000000001E-2</v>
      </c>
      <c r="J81" s="20">
        <v>2.6807188999999999E-2</v>
      </c>
    </row>
    <row r="82" spans="1:10" x14ac:dyDescent="0.25">
      <c r="A82" s="20" t="s">
        <v>213</v>
      </c>
      <c r="B82" s="20">
        <v>9.4048799999999996E-4</v>
      </c>
      <c r="C82" s="20">
        <v>1.1889400000000001E-3</v>
      </c>
      <c r="D82" s="20">
        <v>1.157972E-3</v>
      </c>
      <c r="E82" s="20">
        <v>1.1019529999999999E-3</v>
      </c>
      <c r="G82" s="20">
        <v>1.9104390000000001E-3</v>
      </c>
      <c r="H82" s="20">
        <v>2.259867E-3</v>
      </c>
      <c r="I82" s="20">
        <v>2.2171169999999998E-3</v>
      </c>
      <c r="J82" s="20">
        <v>2.0530499999999998E-3</v>
      </c>
    </row>
    <row r="83" spans="1:10" x14ac:dyDescent="0.25">
      <c r="A83" s="20" t="s">
        <v>214</v>
      </c>
      <c r="B83" s="20">
        <v>9.4048799999999996E-4</v>
      </c>
      <c r="C83" s="20">
        <v>1.1889400000000001E-3</v>
      </c>
      <c r="D83" s="20">
        <v>1.157972E-3</v>
      </c>
      <c r="E83" s="20">
        <v>1.1019529999999999E-3</v>
      </c>
      <c r="G83" s="20">
        <v>1.9104390000000001E-3</v>
      </c>
      <c r="H83" s="20">
        <v>2.259867E-3</v>
      </c>
      <c r="I83" s="20">
        <v>2.2171169999999998E-3</v>
      </c>
      <c r="J83" s="20">
        <v>2.0530499999999998E-3</v>
      </c>
    </row>
    <row r="84" spans="1:10" x14ac:dyDescent="0.25">
      <c r="A84" s="20" t="s">
        <v>215</v>
      </c>
      <c r="B84" s="20">
        <v>1.410732E-3</v>
      </c>
      <c r="C84" s="20">
        <v>1.78341E-3</v>
      </c>
      <c r="D84" s="20">
        <v>1.7369589999999999E-3</v>
      </c>
      <c r="E84" s="20">
        <v>1.652929E-3</v>
      </c>
      <c r="G84" s="20">
        <v>2.865659E-3</v>
      </c>
      <c r="H84" s="20">
        <v>3.3898000000000001E-3</v>
      </c>
      <c r="I84" s="20">
        <v>3.3256760000000001E-3</v>
      </c>
      <c r="J84" s="20">
        <v>3.0795739999999999E-3</v>
      </c>
    </row>
    <row r="85" spans="1:10" x14ac:dyDescent="0.25">
      <c r="A85" s="20" t="s">
        <v>216</v>
      </c>
      <c r="B85" s="20">
        <v>1.410732E-3</v>
      </c>
      <c r="C85" s="20">
        <v>1.78341E-3</v>
      </c>
      <c r="D85" s="20">
        <v>1.7369589999999999E-3</v>
      </c>
      <c r="E85" s="20">
        <v>1.652929E-3</v>
      </c>
      <c r="G85" s="20">
        <v>2.865659E-3</v>
      </c>
      <c r="H85" s="20">
        <v>3.3898000000000001E-3</v>
      </c>
      <c r="I85" s="20">
        <v>3.3256760000000001E-3</v>
      </c>
      <c r="J85" s="20">
        <v>3.0795739999999999E-3</v>
      </c>
    </row>
    <row r="86" spans="1:10" x14ac:dyDescent="0.25">
      <c r="A86" s="20" t="s">
        <v>217</v>
      </c>
      <c r="B86" s="20">
        <v>2.0285742999999998E-2</v>
      </c>
      <c r="C86" s="20">
        <v>1.5477161E-2</v>
      </c>
      <c r="D86" s="20">
        <v>1.6246388E-2</v>
      </c>
      <c r="E86" s="20">
        <v>1.3869228000000001E-2</v>
      </c>
      <c r="G86" s="20">
        <v>3.2218631999999997E-2</v>
      </c>
      <c r="H86" s="20">
        <v>4.9374027000000001E-2</v>
      </c>
      <c r="I86" s="20">
        <v>5.9963811999999998E-2</v>
      </c>
      <c r="J86" s="20">
        <v>8.3642214000000006E-2</v>
      </c>
    </row>
    <row r="87" spans="1:10" x14ac:dyDescent="0.25">
      <c r="A87" s="20" t="s">
        <v>218</v>
      </c>
      <c r="B87" s="20">
        <v>7.2685053999999999E-2</v>
      </c>
      <c r="C87" s="20">
        <v>5.7782609999999998E-2</v>
      </c>
      <c r="D87" s="20">
        <v>6.8744813000000002E-2</v>
      </c>
      <c r="E87" s="20">
        <v>6.5154896000000004E-2</v>
      </c>
      <c r="G87" s="20">
        <v>0.14672522299999999</v>
      </c>
      <c r="H87" s="20">
        <v>0.119382241</v>
      </c>
      <c r="I87" s="20">
        <v>9.5729192000000005E-2</v>
      </c>
      <c r="J87" s="20">
        <v>9.9202575000000001E-2</v>
      </c>
    </row>
    <row r="88" spans="1:10" x14ac:dyDescent="0.25">
      <c r="A88" s="20" t="s">
        <v>219</v>
      </c>
      <c r="B88" s="20">
        <v>1.6739280000000001E-3</v>
      </c>
      <c r="C88" s="20">
        <v>3.3685939999999999E-3</v>
      </c>
      <c r="D88" s="20">
        <v>5.8637680000000001E-3</v>
      </c>
      <c r="E88" s="20">
        <v>8.480418E-3</v>
      </c>
      <c r="G88" s="20">
        <v>2.1025430000000001E-3</v>
      </c>
      <c r="H88" s="20">
        <v>4.2643689999999996E-3</v>
      </c>
      <c r="I88" s="20">
        <v>9.7107010000000004E-3</v>
      </c>
      <c r="J88" s="20">
        <v>1.7458293E-2</v>
      </c>
    </row>
    <row r="89" spans="1:10" x14ac:dyDescent="0.25">
      <c r="A89" s="20" t="s">
        <v>220</v>
      </c>
      <c r="B89" s="20">
        <v>5.0115630000000001E-3</v>
      </c>
      <c r="C89" s="20">
        <v>8.2150590000000002E-3</v>
      </c>
      <c r="D89" s="20">
        <v>1.2062484E-2</v>
      </c>
      <c r="E89" s="20">
        <v>1.4633464000000001E-2</v>
      </c>
      <c r="G89" s="20">
        <v>1.8737355000000001E-2</v>
      </c>
      <c r="H89" s="20">
        <v>1.1913201999999999E-2</v>
      </c>
      <c r="I89" s="20">
        <v>1.2229815E-2</v>
      </c>
      <c r="J89" s="20">
        <v>1.1550708E-2</v>
      </c>
    </row>
    <row r="90" spans="1:10" x14ac:dyDescent="0.25">
      <c r="A90" s="20" t="s">
        <v>221</v>
      </c>
      <c r="B90" s="20">
        <v>0.22089763600000001</v>
      </c>
      <c r="C90" s="20">
        <v>0.19534948799999999</v>
      </c>
      <c r="D90" s="20">
        <v>0.20383575600000001</v>
      </c>
      <c r="E90" s="20">
        <v>0.197010663</v>
      </c>
      <c r="G90" s="20">
        <v>0.165894973</v>
      </c>
      <c r="H90" s="20">
        <v>0.194042616</v>
      </c>
      <c r="I90" s="20">
        <v>0.189459712</v>
      </c>
      <c r="J90" s="20">
        <v>0.232554965</v>
      </c>
    </row>
    <row r="91" spans="1:10" x14ac:dyDescent="0.25">
      <c r="A91" s="20" t="s">
        <v>222</v>
      </c>
      <c r="B91" s="20">
        <v>0.17127632800000001</v>
      </c>
      <c r="C91" s="20">
        <v>0.16113836600000001</v>
      </c>
      <c r="D91" s="20">
        <v>0.16411441700000001</v>
      </c>
      <c r="E91" s="20">
        <v>0.16772318</v>
      </c>
      <c r="G91" s="20">
        <v>0.20838525199999999</v>
      </c>
      <c r="H91" s="20">
        <v>0.182932131</v>
      </c>
      <c r="I91" s="20">
        <v>0.17656918699999999</v>
      </c>
      <c r="J91" s="20">
        <v>0.20097253300000001</v>
      </c>
    </row>
    <row r="92" spans="1:10" x14ac:dyDescent="0.25">
      <c r="A92" s="20" t="s">
        <v>223</v>
      </c>
      <c r="B92" s="20">
        <v>3.8689129999999999E-3</v>
      </c>
      <c r="C92" s="20">
        <v>5.5619270000000004E-3</v>
      </c>
      <c r="D92" s="20">
        <v>4.6375180000000002E-3</v>
      </c>
      <c r="E92" s="20">
        <v>5.1341970000000001E-3</v>
      </c>
      <c r="G92" s="20">
        <v>1.086152E-2</v>
      </c>
      <c r="H92" s="20">
        <v>1.2484039000000001E-2</v>
      </c>
      <c r="I92" s="20">
        <v>1.4104614999999999E-2</v>
      </c>
      <c r="J92" s="20">
        <v>1.1749338999999999E-2</v>
      </c>
    </row>
    <row r="93" spans="1:10" x14ac:dyDescent="0.25">
      <c r="A93" s="20" t="s">
        <v>224</v>
      </c>
      <c r="B93" s="20">
        <v>3.8689129999999999E-3</v>
      </c>
      <c r="C93" s="20">
        <v>5.5619270000000004E-3</v>
      </c>
      <c r="D93" s="20">
        <v>4.6375180000000002E-3</v>
      </c>
      <c r="E93" s="20">
        <v>5.1341970000000001E-3</v>
      </c>
      <c r="G93" s="20">
        <v>1.086152E-2</v>
      </c>
      <c r="H93" s="20">
        <v>1.2484039000000001E-2</v>
      </c>
      <c r="I93" s="20">
        <v>1.4104614999999999E-2</v>
      </c>
      <c r="J93" s="20">
        <v>1.1749338999999999E-2</v>
      </c>
    </row>
    <row r="94" spans="1:10" x14ac:dyDescent="0.25">
      <c r="A94" s="20" t="s">
        <v>225</v>
      </c>
      <c r="B94" s="20">
        <v>1.2102549999999999E-3</v>
      </c>
      <c r="C94" s="20">
        <v>1.0616309999999999E-3</v>
      </c>
      <c r="D94" s="20">
        <v>1.1083200000000001E-3</v>
      </c>
      <c r="E94" s="20">
        <v>1.249546E-3</v>
      </c>
      <c r="G94" s="20">
        <v>7.8386069999999992E-3</v>
      </c>
      <c r="H94" s="20">
        <v>6.6467030000000003E-3</v>
      </c>
      <c r="I94" s="20">
        <v>6.113973E-3</v>
      </c>
      <c r="J94" s="20">
        <v>4.9780830000000003E-3</v>
      </c>
    </row>
    <row r="95" spans="1:10" x14ac:dyDescent="0.25">
      <c r="A95" s="20" t="s">
        <v>226</v>
      </c>
      <c r="B95" s="20">
        <v>2.7717710000000001E-3</v>
      </c>
      <c r="C95" s="20">
        <v>2.5366910000000002E-3</v>
      </c>
      <c r="D95" s="20">
        <v>2.812878E-3</v>
      </c>
      <c r="E95" s="20">
        <v>3.1587009999999999E-3</v>
      </c>
      <c r="G95" s="20">
        <v>1.0092240000000001E-2</v>
      </c>
      <c r="H95" s="20">
        <v>1.0330150999999999E-2</v>
      </c>
      <c r="I95" s="20">
        <v>1.2448465000000001E-2</v>
      </c>
      <c r="J95" s="20">
        <v>1.4141224000000001E-2</v>
      </c>
    </row>
    <row r="96" spans="1:10" x14ac:dyDescent="0.25">
      <c r="A96" s="20" t="s">
        <v>227</v>
      </c>
      <c r="B96" s="20">
        <v>3.5369886000000003E-2</v>
      </c>
      <c r="C96" s="20">
        <v>4.4005837999999999E-2</v>
      </c>
      <c r="D96" s="20">
        <v>4.5188581999999998E-2</v>
      </c>
      <c r="E96" s="20">
        <v>3.1220722999999999E-2</v>
      </c>
      <c r="G96" s="20">
        <v>3.2537913000000002E-2</v>
      </c>
      <c r="H96" s="20">
        <v>3.7139279999999997E-2</v>
      </c>
      <c r="I96" s="20">
        <v>3.8384021999999997E-2</v>
      </c>
      <c r="J96" s="20">
        <v>4.8867173999999999E-2</v>
      </c>
    </row>
    <row r="97" spans="1:10" x14ac:dyDescent="0.25">
      <c r="A97" s="20" t="s">
        <v>228</v>
      </c>
      <c r="B97" s="20">
        <v>3.5138589999999997E-2</v>
      </c>
      <c r="C97" s="20">
        <v>4.2115884999999999E-2</v>
      </c>
      <c r="D97" s="20">
        <v>4.1409133000000001E-2</v>
      </c>
      <c r="E97" s="20">
        <v>2.9280878999999999E-2</v>
      </c>
      <c r="G97" s="20">
        <v>3.9204580000000003E-2</v>
      </c>
      <c r="H97" s="20">
        <v>3.4087546000000003E-2</v>
      </c>
      <c r="I97" s="20">
        <v>2.7875499000000001E-2</v>
      </c>
      <c r="J97" s="20">
        <v>2.6807188999999999E-2</v>
      </c>
    </row>
    <row r="98" spans="1:10" x14ac:dyDescent="0.25">
      <c r="A98" s="20" t="s">
        <v>229</v>
      </c>
      <c r="B98" s="20">
        <v>0.155499847</v>
      </c>
      <c r="C98" s="20">
        <v>0.14318140200000001</v>
      </c>
      <c r="D98" s="20">
        <v>0.14760387899999999</v>
      </c>
      <c r="E98" s="20">
        <v>0.144298967</v>
      </c>
      <c r="G98" s="20">
        <v>0.172036935</v>
      </c>
      <c r="H98" s="20">
        <v>0.16162880099999999</v>
      </c>
      <c r="I98" s="20">
        <v>0.16361841099999999</v>
      </c>
      <c r="J98" s="20">
        <v>0.17866759099999999</v>
      </c>
    </row>
    <row r="99" spans="1:10" x14ac:dyDescent="0.25">
      <c r="A99" s="20" t="s">
        <v>230</v>
      </c>
      <c r="B99" s="20">
        <v>0.13320812500000001</v>
      </c>
      <c r="C99" s="20">
        <v>0.121750478</v>
      </c>
      <c r="D99" s="20">
        <v>0.136595051</v>
      </c>
      <c r="E99" s="20">
        <v>0.13825600399999999</v>
      </c>
      <c r="G99" s="20">
        <v>0.161477276</v>
      </c>
      <c r="H99" s="20">
        <v>0.14989728999999999</v>
      </c>
      <c r="I99" s="20">
        <v>0.15687925599999999</v>
      </c>
      <c r="J99" s="20">
        <v>0.17425122900000001</v>
      </c>
    </row>
    <row r="100" spans="1:10" x14ac:dyDescent="0.25">
      <c r="A100" s="20" t="s">
        <v>231</v>
      </c>
      <c r="B100" s="20">
        <v>7.053658E-3</v>
      </c>
      <c r="C100" s="20">
        <v>8.9170480000000003E-3</v>
      </c>
      <c r="D100" s="20">
        <v>8.6847929999999997E-3</v>
      </c>
      <c r="E100" s="20">
        <v>8.2646449999999993E-3</v>
      </c>
      <c r="G100" s="20">
        <v>9.5521949999999994E-3</v>
      </c>
      <c r="H100" s="20">
        <v>1.1299333E-2</v>
      </c>
      <c r="I100" s="20">
        <v>1.1085586999999999E-2</v>
      </c>
      <c r="J100" s="20">
        <v>1.0265247999999999E-2</v>
      </c>
    </row>
    <row r="101" spans="1:10" x14ac:dyDescent="0.25">
      <c r="A101" s="20" t="s">
        <v>232</v>
      </c>
      <c r="B101" s="20">
        <v>7.053658E-3</v>
      </c>
      <c r="C101" s="20">
        <v>8.9170480000000003E-3</v>
      </c>
      <c r="D101" s="20">
        <v>8.6847929999999997E-3</v>
      </c>
      <c r="E101" s="20">
        <v>8.2646449999999993E-3</v>
      </c>
      <c r="G101" s="20">
        <v>9.5521949999999994E-3</v>
      </c>
      <c r="H101" s="20">
        <v>1.1299333E-2</v>
      </c>
      <c r="I101" s="20">
        <v>1.1085586999999999E-2</v>
      </c>
      <c r="J101" s="20">
        <v>1.0265247999999999E-2</v>
      </c>
    </row>
    <row r="102" spans="1:10" x14ac:dyDescent="0.25">
      <c r="A102" s="20"/>
      <c r="B102" s="20"/>
      <c r="C102" s="20"/>
      <c r="D102" s="20"/>
      <c r="E102" s="20"/>
      <c r="G102" s="20"/>
      <c r="H102" s="20"/>
      <c r="I102" s="20"/>
      <c r="J102" s="20"/>
    </row>
    <row r="103" spans="1:10" x14ac:dyDescent="0.25">
      <c r="A103" s="22" t="s">
        <v>233</v>
      </c>
      <c r="B103" s="20"/>
      <c r="C103" s="20"/>
      <c r="D103" s="20"/>
      <c r="E103" s="20"/>
      <c r="G103" s="20"/>
      <c r="H103" s="20"/>
      <c r="I103" s="20"/>
      <c r="J103" s="20"/>
    </row>
    <row r="104" spans="1:10" x14ac:dyDescent="0.25">
      <c r="A104" s="20" t="s">
        <v>234</v>
      </c>
      <c r="B104" s="20">
        <v>0.16</v>
      </c>
      <c r="C104" s="20">
        <v>0.14000000000000001</v>
      </c>
      <c r="D104" s="20">
        <v>0.12</v>
      </c>
      <c r="E104" s="20">
        <v>0.13</v>
      </c>
      <c r="G104" s="20">
        <v>0.186259807</v>
      </c>
      <c r="H104" s="20">
        <v>9.3951720000000002E-2</v>
      </c>
      <c r="I104" s="20">
        <v>8.1472036999999997E-2</v>
      </c>
      <c r="J104" s="20">
        <v>0.21535243400000001</v>
      </c>
    </row>
    <row r="105" spans="1:10" x14ac:dyDescent="0.25">
      <c r="A105" s="20" t="s">
        <v>235</v>
      </c>
      <c r="B105" s="20">
        <v>0.2</v>
      </c>
      <c r="C105" s="20">
        <v>0.18</v>
      </c>
      <c r="D105" s="20">
        <v>0.15</v>
      </c>
      <c r="E105" s="20">
        <v>0.14000000000000001</v>
      </c>
      <c r="G105" s="20">
        <v>0.241614</v>
      </c>
      <c r="H105" s="20">
        <v>0.124286943</v>
      </c>
      <c r="I105" s="20">
        <v>0.116843592</v>
      </c>
      <c r="J105" s="20">
        <v>0.29971720699999999</v>
      </c>
    </row>
    <row r="106" spans="1:10" x14ac:dyDescent="0.25">
      <c r="A106" s="20" t="s">
        <v>236</v>
      </c>
      <c r="B106" s="20">
        <v>0.04</v>
      </c>
      <c r="C106" s="20">
        <v>0.03</v>
      </c>
      <c r="D106" s="20">
        <v>0.03</v>
      </c>
      <c r="E106" s="20">
        <v>0.03</v>
      </c>
      <c r="G106" s="20">
        <v>2.8820802E-2</v>
      </c>
      <c r="H106" s="20">
        <v>1.1969047E-2</v>
      </c>
      <c r="I106" s="20">
        <v>1.5634085999999998E-2</v>
      </c>
      <c r="J106" s="20">
        <v>4.0410552000000002E-2</v>
      </c>
    </row>
    <row r="107" spans="1:10" x14ac:dyDescent="0.25">
      <c r="A107" s="20" t="s">
        <v>237</v>
      </c>
      <c r="B107" s="20">
        <v>0.01</v>
      </c>
      <c r="C107" s="20">
        <v>0.01</v>
      </c>
      <c r="D107" s="20">
        <v>0.01</v>
      </c>
      <c r="E107" s="20">
        <v>0.01</v>
      </c>
      <c r="G107" s="20">
        <v>1.4699548E-2</v>
      </c>
      <c r="H107" s="20">
        <v>5.2456029999999997E-3</v>
      </c>
      <c r="I107" s="20">
        <v>6.1100640000000001E-3</v>
      </c>
      <c r="J107" s="20">
        <v>1.2236550000000001E-2</v>
      </c>
    </row>
    <row r="108" spans="1:10" x14ac:dyDescent="0.25">
      <c r="A108" s="20"/>
      <c r="B108" s="20"/>
      <c r="C108" s="20"/>
      <c r="D108" s="20"/>
      <c r="E108" s="20"/>
      <c r="G108" s="20"/>
      <c r="H108" s="20"/>
      <c r="I108" s="20"/>
      <c r="J108" s="20"/>
    </row>
    <row r="109" spans="1:10" x14ac:dyDescent="0.25">
      <c r="A109" s="22" t="s">
        <v>238</v>
      </c>
      <c r="B109" s="20"/>
      <c r="C109" s="20"/>
      <c r="D109" s="20"/>
      <c r="E109" s="20"/>
      <c r="G109" s="20"/>
      <c r="H109" s="20"/>
      <c r="I109" s="20"/>
      <c r="J109" s="20"/>
    </row>
    <row r="110" spans="1:10" x14ac:dyDescent="0.25">
      <c r="A110" s="20" t="s">
        <v>239</v>
      </c>
      <c r="B110" s="20">
        <v>0.24999210399999999</v>
      </c>
      <c r="C110" s="20">
        <v>0.31697022699999999</v>
      </c>
      <c r="D110" s="20">
        <v>0.36798424299999999</v>
      </c>
      <c r="E110" s="20">
        <v>0.331654793</v>
      </c>
      <c r="G110" s="20">
        <v>0.203865395</v>
      </c>
      <c r="H110" s="20">
        <v>0.23178152499999999</v>
      </c>
      <c r="I110" s="20">
        <v>0.28643874499999999</v>
      </c>
      <c r="J110" s="20">
        <v>0.32922390800000001</v>
      </c>
    </row>
    <row r="111" spans="1:10" x14ac:dyDescent="0.25">
      <c r="A111" s="20" t="s">
        <v>240</v>
      </c>
      <c r="B111" s="20">
        <v>1.8410607999999998E-2</v>
      </c>
      <c r="C111" s="20">
        <v>2.7339736999999999E-2</v>
      </c>
      <c r="D111" s="20">
        <v>2.3539537999999999E-2</v>
      </c>
      <c r="E111" s="20">
        <v>2.5507563E-2</v>
      </c>
      <c r="G111" s="20">
        <v>2.5990276999999999E-2</v>
      </c>
      <c r="H111" s="20">
        <v>2.8434200999999999E-2</v>
      </c>
      <c r="I111" s="20">
        <v>2.6627646000000001E-2</v>
      </c>
      <c r="J111" s="20">
        <v>3.3984548000000003E-2</v>
      </c>
    </row>
    <row r="112" spans="1:10" x14ac:dyDescent="0.25">
      <c r="A112" s="20" t="s">
        <v>241</v>
      </c>
      <c r="B112" s="20">
        <v>0.34157909199999997</v>
      </c>
      <c r="C112" s="20">
        <v>0.32380086899999999</v>
      </c>
      <c r="D112" s="20">
        <v>0.35431292199999997</v>
      </c>
      <c r="E112" s="20">
        <v>0.36378143600000001</v>
      </c>
      <c r="G112" s="20">
        <v>0.50824177000000004</v>
      </c>
      <c r="H112" s="20">
        <v>0.539522104</v>
      </c>
      <c r="I112" s="20">
        <v>0.57493211700000002</v>
      </c>
      <c r="J112" s="20">
        <v>0.61450212599999998</v>
      </c>
    </row>
    <row r="113" spans="1:10" x14ac:dyDescent="0.25">
      <c r="A113" s="20" t="s">
        <v>242</v>
      </c>
      <c r="B113" s="20">
        <v>3.0135794E-2</v>
      </c>
      <c r="C113" s="20">
        <v>3.0284755999999999E-2</v>
      </c>
      <c r="D113" s="20">
        <v>2.3205553E-2</v>
      </c>
      <c r="E113" s="20">
        <v>2.9953291999999999E-2</v>
      </c>
      <c r="G113" s="20">
        <v>0.10869306300000001</v>
      </c>
      <c r="H113" s="20">
        <v>2.2269820999999999E-2</v>
      </c>
      <c r="I113" s="20">
        <v>2.9833351000000001E-2</v>
      </c>
      <c r="J113" s="20">
        <v>3.6894623000000001E-2</v>
      </c>
    </row>
    <row r="114" spans="1:10" x14ac:dyDescent="0.25">
      <c r="A114" s="20" t="s">
        <v>243</v>
      </c>
      <c r="B114" s="20">
        <v>0.24101668200000001</v>
      </c>
      <c r="C114" s="20">
        <v>0.23114786000000001</v>
      </c>
      <c r="D114" s="20">
        <v>0.27594000099999999</v>
      </c>
      <c r="E114" s="20">
        <v>0.30335094899999998</v>
      </c>
      <c r="G114" s="20">
        <v>0.20692255400000001</v>
      </c>
      <c r="H114" s="20">
        <v>0.19655344899999999</v>
      </c>
      <c r="I114" s="20">
        <v>0.15345294200000001</v>
      </c>
      <c r="J114" s="20">
        <v>0.123149337</v>
      </c>
    </row>
    <row r="115" spans="1:10" x14ac:dyDescent="0.25">
      <c r="A115" s="20" t="s">
        <v>244</v>
      </c>
      <c r="B115" s="20">
        <v>1.7774359E-2</v>
      </c>
      <c r="C115" s="20">
        <v>1.8141938999999999E-2</v>
      </c>
      <c r="D115" s="20">
        <v>1.7928655000000002E-2</v>
      </c>
      <c r="E115" s="20">
        <v>2.5782636000000001E-2</v>
      </c>
      <c r="G115" s="20">
        <v>1.6557598E-2</v>
      </c>
      <c r="H115" s="20">
        <v>2.5071334000000001E-2</v>
      </c>
      <c r="I115" s="20">
        <v>2.1063450000000001E-2</v>
      </c>
      <c r="J115" s="20">
        <v>3.0350129999999999E-2</v>
      </c>
    </row>
    <row r="116" spans="1:10" x14ac:dyDescent="0.25">
      <c r="A116" s="20" t="s">
        <v>245</v>
      </c>
      <c r="B116" s="20">
        <v>0.39432362700000001</v>
      </c>
      <c r="C116" s="20">
        <v>0.65541423200000004</v>
      </c>
      <c r="D116" s="20">
        <v>0.47267883900000002</v>
      </c>
      <c r="E116" s="20">
        <v>0.46762815899999999</v>
      </c>
      <c r="G116" s="20">
        <v>0.39134959499999999</v>
      </c>
      <c r="H116" s="20">
        <v>0.47623870400000001</v>
      </c>
      <c r="I116" s="20">
        <v>0.37107153900000001</v>
      </c>
      <c r="J116" s="20">
        <v>0.22037024599999999</v>
      </c>
    </row>
    <row r="117" spans="1:10" x14ac:dyDescent="0.25">
      <c r="A117" s="20" t="s">
        <v>246</v>
      </c>
      <c r="B117" s="20">
        <v>1.6565792999999999E-2</v>
      </c>
      <c r="C117" s="20">
        <v>3.0401391E-2</v>
      </c>
      <c r="D117" s="20">
        <v>1.5462039E-2</v>
      </c>
      <c r="E117" s="20">
        <v>2.0293973999999999E-2</v>
      </c>
      <c r="G117" s="20">
        <v>3.3589551000000002E-2</v>
      </c>
      <c r="H117" s="20">
        <v>4.021077E-2</v>
      </c>
      <c r="I117" s="20">
        <v>3.7128379000000003E-2</v>
      </c>
      <c r="J117" s="20">
        <v>3.6690501E-2</v>
      </c>
    </row>
    <row r="118" spans="1:10" x14ac:dyDescent="0.25">
      <c r="A118" s="20" t="s">
        <v>247</v>
      </c>
      <c r="B118" s="20">
        <v>0.43353105400000003</v>
      </c>
      <c r="C118" s="20">
        <v>0.32194832600000001</v>
      </c>
      <c r="D118" s="20">
        <v>0.36201050499999998</v>
      </c>
      <c r="E118" s="20">
        <v>0.42636679999999999</v>
      </c>
      <c r="G118" s="20">
        <v>0.26956316400000002</v>
      </c>
      <c r="H118" s="20">
        <v>0.23904344599999999</v>
      </c>
      <c r="I118" s="20">
        <v>0.22599929499999999</v>
      </c>
      <c r="J118" s="20">
        <v>0.33037923899999999</v>
      </c>
    </row>
    <row r="119" spans="1:10" x14ac:dyDescent="0.25">
      <c r="A119" s="20" t="s">
        <v>248</v>
      </c>
      <c r="B119" s="20">
        <v>5.3498693E-2</v>
      </c>
      <c r="C119" s="20">
        <v>3.4924995E-2</v>
      </c>
      <c r="D119" s="20">
        <v>3.3963548000000003E-2</v>
      </c>
      <c r="E119" s="20">
        <v>6.0404407E-2</v>
      </c>
      <c r="G119" s="20">
        <v>5.1911674999999997E-2</v>
      </c>
      <c r="H119" s="20">
        <v>3.8354170999999999E-2</v>
      </c>
      <c r="I119" s="20">
        <v>2.3019214E-2</v>
      </c>
      <c r="J119" s="20">
        <v>3.9928595999999997E-2</v>
      </c>
    </row>
    <row r="120" spans="1:10" x14ac:dyDescent="0.25">
      <c r="A120" s="20" t="s">
        <v>249</v>
      </c>
      <c r="B120" s="20">
        <v>0.43353105400000003</v>
      </c>
      <c r="C120" s="20">
        <v>0.32194832600000001</v>
      </c>
      <c r="D120" s="20">
        <v>0.36201050499999998</v>
      </c>
      <c r="E120" s="20">
        <v>0.42636679999999999</v>
      </c>
      <c r="G120" s="20">
        <v>0.20529631200000001</v>
      </c>
      <c r="H120" s="20">
        <v>0.180257203</v>
      </c>
      <c r="I120" s="20">
        <v>0.16970550400000001</v>
      </c>
      <c r="J120" s="20">
        <v>0.25670884999999999</v>
      </c>
    </row>
    <row r="121" spans="1:10" x14ac:dyDescent="0.25">
      <c r="A121" s="20" t="s">
        <v>250</v>
      </c>
      <c r="B121" s="20">
        <v>5.3498693E-2</v>
      </c>
      <c r="C121" s="20">
        <v>3.4924995E-2</v>
      </c>
      <c r="D121" s="20">
        <v>3.3963548000000003E-2</v>
      </c>
      <c r="E121" s="20">
        <v>6.0404407E-2</v>
      </c>
      <c r="G121" s="20">
        <v>3.6913038000000002E-2</v>
      </c>
      <c r="H121" s="20">
        <v>2.7160434000000001E-2</v>
      </c>
      <c r="I121" s="20">
        <v>1.6225499000000001E-2</v>
      </c>
      <c r="J121" s="20">
        <v>2.8288878E-2</v>
      </c>
    </row>
    <row r="122" spans="1:10" x14ac:dyDescent="0.25">
      <c r="A122" s="20" t="s">
        <v>251</v>
      </c>
      <c r="B122" s="20">
        <v>0.43353105400000003</v>
      </c>
      <c r="C122" s="20">
        <v>0.32194832600000001</v>
      </c>
      <c r="D122" s="20">
        <v>0.36201050499999998</v>
      </c>
      <c r="E122" s="20">
        <v>0.42636679999999999</v>
      </c>
      <c r="G122" s="20">
        <v>0.25619636000000001</v>
      </c>
      <c r="H122" s="20">
        <v>0.22672028299999999</v>
      </c>
      <c r="I122" s="20">
        <v>0.21415933300000001</v>
      </c>
      <c r="J122" s="20">
        <v>0.31529849500000001</v>
      </c>
    </row>
    <row r="123" spans="1:10" x14ac:dyDescent="0.25">
      <c r="A123" s="20" t="s">
        <v>252</v>
      </c>
      <c r="B123" s="20">
        <v>5.3498693E-2</v>
      </c>
      <c r="C123" s="20">
        <v>3.4924995E-2</v>
      </c>
      <c r="D123" s="20">
        <v>3.3963548000000003E-2</v>
      </c>
      <c r="E123" s="20">
        <v>6.0404407E-2</v>
      </c>
      <c r="G123" s="20">
        <v>4.8619157000000003E-2</v>
      </c>
      <c r="H123" s="20">
        <v>3.5888992000000002E-2</v>
      </c>
      <c r="I123" s="20">
        <v>2.1517621000000001E-2</v>
      </c>
      <c r="J123" s="20">
        <v>3.7366154999999998E-2</v>
      </c>
    </row>
    <row r="124" spans="1:10" x14ac:dyDescent="0.25">
      <c r="A124" s="20"/>
      <c r="B124" s="20"/>
      <c r="C124" s="20"/>
      <c r="D124" s="20"/>
      <c r="E124" s="20"/>
      <c r="G124" s="20"/>
      <c r="H124" s="20"/>
      <c r="I124" s="20"/>
      <c r="J124" s="20"/>
    </row>
    <row r="125" spans="1:10" x14ac:dyDescent="0.25">
      <c r="A125" s="1" t="s">
        <v>253</v>
      </c>
      <c r="B125" s="20">
        <v>0.9</v>
      </c>
      <c r="C125" s="20">
        <v>0.9</v>
      </c>
      <c r="D125" s="20">
        <v>0.9</v>
      </c>
      <c r="E125" s="20">
        <v>0.9</v>
      </c>
      <c r="G125" s="20">
        <v>0.9</v>
      </c>
      <c r="H125" s="20">
        <v>0.9</v>
      </c>
      <c r="I125" s="20">
        <v>0.9</v>
      </c>
      <c r="J125" s="20">
        <v>0.9</v>
      </c>
    </row>
    <row r="126" spans="1:10" x14ac:dyDescent="0.25">
      <c r="A126" s="1" t="s">
        <v>254</v>
      </c>
      <c r="B126" s="20">
        <v>0.9</v>
      </c>
      <c r="C126" s="20">
        <v>0.9</v>
      </c>
      <c r="D126" s="20">
        <v>0.9</v>
      </c>
      <c r="E126" s="20">
        <v>0.9</v>
      </c>
      <c r="G126" s="20">
        <v>0.9</v>
      </c>
      <c r="H126" s="20">
        <v>0.9</v>
      </c>
      <c r="I126" s="20">
        <v>0.9</v>
      </c>
      <c r="J126" s="20">
        <v>0.9</v>
      </c>
    </row>
    <row r="127" spans="1:10" x14ac:dyDescent="0.25">
      <c r="A127" s="1" t="s">
        <v>255</v>
      </c>
      <c r="B127" s="20">
        <v>9.6590778000000002E-2</v>
      </c>
      <c r="C127" s="20">
        <v>9.7002404E-2</v>
      </c>
      <c r="D127" s="20">
        <v>0.121718428</v>
      </c>
      <c r="E127" s="20">
        <v>0.134100682</v>
      </c>
      <c r="G127" s="20">
        <v>1.1591905E-2</v>
      </c>
      <c r="H127" s="20">
        <v>2.2403863E-2</v>
      </c>
      <c r="I127" s="20">
        <v>1.8086109999999999E-2</v>
      </c>
      <c r="J127" s="20">
        <v>3.4146487000000003E-2</v>
      </c>
    </row>
    <row r="128" spans="1:10" x14ac:dyDescent="0.25">
      <c r="A128" s="1" t="s">
        <v>256</v>
      </c>
      <c r="B128" s="20">
        <v>9.6590778000000002E-2</v>
      </c>
      <c r="C128" s="20">
        <v>9.7002404E-2</v>
      </c>
      <c r="D128" s="20">
        <v>0.121718428</v>
      </c>
      <c r="E128" s="20">
        <v>0.134100682</v>
      </c>
      <c r="G128" s="20">
        <v>1.1591905E-2</v>
      </c>
      <c r="H128" s="20">
        <v>2.2403863E-2</v>
      </c>
      <c r="I128" s="20">
        <v>1.8086109999999999E-2</v>
      </c>
      <c r="J128" s="20">
        <v>3.4146487000000003E-2</v>
      </c>
    </row>
    <row r="129" spans="1:10" x14ac:dyDescent="0.25">
      <c r="A129" s="1" t="s">
        <v>257</v>
      </c>
      <c r="B129" s="20">
        <v>0.34604607300000001</v>
      </c>
      <c r="C129" s="20">
        <v>0.12560939300000001</v>
      </c>
      <c r="D129" s="20">
        <v>0.15180453899999999</v>
      </c>
      <c r="E129" s="20">
        <v>0.15337786</v>
      </c>
      <c r="G129" s="20">
        <v>0.18206678800000001</v>
      </c>
      <c r="H129" s="20">
        <v>0.22709421599999999</v>
      </c>
      <c r="I129" s="20">
        <v>0.36301248400000002</v>
      </c>
      <c r="J129" s="20">
        <v>0.40196194400000002</v>
      </c>
    </row>
    <row r="130" spans="1:10" x14ac:dyDescent="0.25">
      <c r="A130" s="1" t="s">
        <v>258</v>
      </c>
      <c r="B130" s="20">
        <v>0.34604607300000001</v>
      </c>
      <c r="C130" s="20">
        <v>0.12560939300000001</v>
      </c>
      <c r="D130" s="20">
        <v>0.15180453899999999</v>
      </c>
      <c r="E130" s="20">
        <v>0.15337786</v>
      </c>
      <c r="G130" s="20">
        <v>0.18206678800000001</v>
      </c>
      <c r="H130" s="20">
        <v>0.22709421599999999</v>
      </c>
      <c r="I130" s="20">
        <v>0.36301248400000002</v>
      </c>
      <c r="J130" s="20">
        <v>0.40196194400000002</v>
      </c>
    </row>
    <row r="131" spans="1:10" x14ac:dyDescent="0.25">
      <c r="A131" s="1" t="s">
        <v>259</v>
      </c>
      <c r="B131" s="20">
        <v>0.10081509600000001</v>
      </c>
      <c r="C131" s="20">
        <v>3.7410305999999997E-2</v>
      </c>
      <c r="D131" s="20">
        <v>4.4987900999999997E-2</v>
      </c>
      <c r="E131" s="20">
        <v>6.7664316000000002E-2</v>
      </c>
      <c r="G131" s="20">
        <v>2.8813591E-2</v>
      </c>
      <c r="H131" s="20">
        <v>6.2358715000000002E-2</v>
      </c>
      <c r="I131" s="20">
        <v>4.9292020999999998E-2</v>
      </c>
      <c r="J131" s="20">
        <v>8.0693537999999995E-2</v>
      </c>
    </row>
    <row r="132" spans="1:10" x14ac:dyDescent="0.25">
      <c r="A132" s="1" t="s">
        <v>260</v>
      </c>
      <c r="B132" s="20">
        <v>0.10081509600000001</v>
      </c>
      <c r="C132" s="20">
        <v>3.7410305999999997E-2</v>
      </c>
      <c r="D132" s="20">
        <v>4.4987900999999997E-2</v>
      </c>
      <c r="E132" s="20">
        <v>6.7664316000000002E-2</v>
      </c>
      <c r="G132" s="20">
        <v>2.8813591E-2</v>
      </c>
      <c r="H132" s="20">
        <v>6.2358715000000002E-2</v>
      </c>
      <c r="I132" s="20">
        <v>4.9292020999999998E-2</v>
      </c>
      <c r="J132" s="20">
        <v>8.0693537999999995E-2</v>
      </c>
    </row>
    <row r="133" spans="1:10" x14ac:dyDescent="0.25">
      <c r="A133" s="1" t="s">
        <v>261</v>
      </c>
      <c r="B133" s="20">
        <v>0.91655966499999997</v>
      </c>
      <c r="C133" s="20">
        <v>0.918754081</v>
      </c>
      <c r="D133" s="20">
        <v>0.91751625400000003</v>
      </c>
      <c r="E133" s="20">
        <v>0.91125152300000001</v>
      </c>
      <c r="G133" s="20">
        <v>0.90518527599999998</v>
      </c>
      <c r="H133" s="20">
        <v>0.903463342</v>
      </c>
      <c r="I133" s="20">
        <v>0.91147176600000002</v>
      </c>
      <c r="J133" s="20">
        <v>0.90795230800000004</v>
      </c>
    </row>
    <row r="134" spans="1:10" x14ac:dyDescent="0.25">
      <c r="A134" s="1" t="s">
        <v>262</v>
      </c>
      <c r="B134" s="20">
        <v>0.91655966499999997</v>
      </c>
      <c r="C134" s="20">
        <v>0.918754081</v>
      </c>
      <c r="D134" s="20">
        <v>0.91751625400000003</v>
      </c>
      <c r="E134" s="20">
        <v>0.91125152300000001</v>
      </c>
      <c r="G134" s="20">
        <v>0.90518527599999998</v>
      </c>
      <c r="H134" s="20">
        <v>0.903463342</v>
      </c>
      <c r="I134" s="20">
        <v>0.91147176600000002</v>
      </c>
      <c r="J134" s="20">
        <v>0.90795230800000004</v>
      </c>
    </row>
    <row r="135" spans="1:10" x14ac:dyDescent="0.25">
      <c r="A135" s="1" t="s">
        <v>263</v>
      </c>
      <c r="B135" s="20">
        <v>0.98362268600000002</v>
      </c>
      <c r="C135" s="20">
        <v>0.99004936399999999</v>
      </c>
      <c r="D135" s="20">
        <v>0.98950290200000002</v>
      </c>
      <c r="E135" s="20">
        <v>0.98684189</v>
      </c>
      <c r="G135" s="20">
        <v>0.97848280399999998</v>
      </c>
      <c r="H135" s="20">
        <v>0.98843215799999995</v>
      </c>
      <c r="I135" s="20">
        <v>0.98862717200000005</v>
      </c>
      <c r="J135" s="20">
        <v>0.98399476500000005</v>
      </c>
    </row>
    <row r="136" spans="1:10" x14ac:dyDescent="0.25">
      <c r="A136" s="1" t="s">
        <v>264</v>
      </c>
      <c r="B136" s="20">
        <v>0.98362268600000002</v>
      </c>
      <c r="C136" s="20">
        <v>0.99004936399999999</v>
      </c>
      <c r="D136" s="20">
        <v>0.98950290200000002</v>
      </c>
      <c r="E136" s="20">
        <v>0.98684189</v>
      </c>
      <c r="G136" s="20">
        <v>0.97848280399999998</v>
      </c>
      <c r="H136" s="20">
        <v>0.98843215799999995</v>
      </c>
      <c r="I136" s="20">
        <v>0.98862717200000005</v>
      </c>
      <c r="J136" s="20">
        <v>0.98399476500000005</v>
      </c>
    </row>
    <row r="137" spans="1:10" x14ac:dyDescent="0.25">
      <c r="A137" s="1" t="s">
        <v>265</v>
      </c>
      <c r="B137" s="20">
        <v>0.92870614799999995</v>
      </c>
      <c r="C137" s="20">
        <v>0.94508667700000004</v>
      </c>
      <c r="D137" s="20">
        <v>0.94879843799999997</v>
      </c>
      <c r="E137" s="20">
        <v>0.95379791800000002</v>
      </c>
      <c r="G137" s="20">
        <v>0.928165346</v>
      </c>
      <c r="H137" s="20">
        <v>0.93942360899999999</v>
      </c>
      <c r="I137" s="20">
        <v>0.93965558299999996</v>
      </c>
      <c r="J137" s="20">
        <v>0.935122224</v>
      </c>
    </row>
    <row r="138" spans="1:10" x14ac:dyDescent="0.25">
      <c r="A138" s="1" t="s">
        <v>266</v>
      </c>
      <c r="B138" s="20">
        <v>0.92870614799999995</v>
      </c>
      <c r="C138" s="20">
        <v>0.94508667700000004</v>
      </c>
      <c r="D138" s="20">
        <v>0.94879843799999997</v>
      </c>
      <c r="E138" s="20">
        <v>0.95379791800000002</v>
      </c>
      <c r="G138" s="20">
        <v>0.928165346</v>
      </c>
      <c r="H138" s="20">
        <v>0.93942360899999999</v>
      </c>
      <c r="I138" s="20">
        <v>0.93965558299999996</v>
      </c>
      <c r="J138" s="20">
        <v>0.935122224</v>
      </c>
    </row>
    <row r="139" spans="1:10" x14ac:dyDescent="0.25">
      <c r="A139" s="23"/>
      <c r="B139" s="20"/>
      <c r="C139" s="20"/>
      <c r="D139" s="20"/>
      <c r="E139" s="20"/>
      <c r="G139" s="20"/>
      <c r="H139" s="20"/>
      <c r="I139" s="20"/>
      <c r="J139" s="20"/>
    </row>
    <row r="140" spans="1:10" x14ac:dyDescent="0.25">
      <c r="A140" s="20" t="s">
        <v>267</v>
      </c>
      <c r="B140" s="1">
        <v>0.1</v>
      </c>
      <c r="C140" s="1">
        <v>0.1</v>
      </c>
      <c r="D140" s="1">
        <v>0.1</v>
      </c>
      <c r="E140" s="1">
        <v>0.1</v>
      </c>
      <c r="G140" s="20">
        <v>0.1</v>
      </c>
      <c r="H140" s="20">
        <v>0.1</v>
      </c>
      <c r="I140" s="20">
        <v>0.1</v>
      </c>
      <c r="J140" s="20">
        <v>0.1</v>
      </c>
    </row>
    <row r="141" spans="1:10" x14ac:dyDescent="0.25">
      <c r="A141" s="20" t="s">
        <v>268</v>
      </c>
      <c r="B141" s="1">
        <v>0.1</v>
      </c>
      <c r="C141" s="1">
        <v>0.1</v>
      </c>
      <c r="D141" s="1">
        <v>0.1</v>
      </c>
      <c r="E141" s="1">
        <v>0.1</v>
      </c>
      <c r="G141" s="20">
        <v>0.1</v>
      </c>
      <c r="H141" s="20">
        <v>0.1</v>
      </c>
      <c r="I141" s="20">
        <v>0.1</v>
      </c>
      <c r="J141" s="20">
        <v>0.1</v>
      </c>
    </row>
    <row r="142" spans="1:10" x14ac:dyDescent="0.25">
      <c r="A142" s="20" t="s">
        <v>269</v>
      </c>
      <c r="B142" s="1">
        <v>0.107789521</v>
      </c>
      <c r="C142" s="1">
        <v>0.10707797400000001</v>
      </c>
      <c r="D142" s="1">
        <v>0.107594577</v>
      </c>
      <c r="E142" s="1">
        <v>0.10700019</v>
      </c>
      <c r="G142" s="20">
        <v>0.10365917199999999</v>
      </c>
      <c r="H142" s="20">
        <v>0.103560849</v>
      </c>
      <c r="I142" s="20">
        <v>0.105331457</v>
      </c>
      <c r="J142" s="20">
        <v>0.105505627</v>
      </c>
    </row>
    <row r="143" spans="1:10" x14ac:dyDescent="0.25">
      <c r="A143" s="20" t="s">
        <v>270</v>
      </c>
      <c r="B143" s="1">
        <v>0.107789521</v>
      </c>
      <c r="C143" s="1">
        <v>0.10707797400000001</v>
      </c>
      <c r="D143" s="1">
        <v>0.107594577</v>
      </c>
      <c r="E143" s="1">
        <v>0.10700019</v>
      </c>
      <c r="G143" s="20">
        <v>0.10365917199999999</v>
      </c>
      <c r="H143" s="20">
        <v>0.103560849</v>
      </c>
      <c r="I143" s="20">
        <v>0.105331457</v>
      </c>
      <c r="J143" s="20">
        <v>0.105505627</v>
      </c>
    </row>
    <row r="144" spans="1:10" x14ac:dyDescent="0.25">
      <c r="A144" s="20" t="s">
        <v>271</v>
      </c>
      <c r="B144" s="1">
        <v>0.15</v>
      </c>
      <c r="C144" s="1">
        <v>0.15</v>
      </c>
      <c r="D144" s="1">
        <v>0.15</v>
      </c>
      <c r="E144" s="1">
        <v>0.15</v>
      </c>
      <c r="G144" s="20">
        <v>0.15</v>
      </c>
      <c r="H144" s="20">
        <v>0.15</v>
      </c>
      <c r="I144" s="20">
        <v>0.15</v>
      </c>
      <c r="J144" s="20">
        <v>0.15</v>
      </c>
    </row>
    <row r="145" spans="1:10" x14ac:dyDescent="0.25">
      <c r="A145" s="20" t="s">
        <v>272</v>
      </c>
      <c r="B145" s="1">
        <v>0.15</v>
      </c>
      <c r="C145" s="1">
        <v>0.15</v>
      </c>
      <c r="D145" s="1">
        <v>0.15</v>
      </c>
      <c r="E145" s="1">
        <v>0.15</v>
      </c>
      <c r="G145" s="20">
        <v>0.15</v>
      </c>
      <c r="H145" s="20">
        <v>0.15</v>
      </c>
      <c r="I145" s="20">
        <v>0.15</v>
      </c>
      <c r="J145" s="20">
        <v>0.15</v>
      </c>
    </row>
    <row r="146" spans="1:10" x14ac:dyDescent="0.25">
      <c r="A146" s="20" t="s">
        <v>273</v>
      </c>
      <c r="B146" s="1">
        <v>9.8491676E-2</v>
      </c>
      <c r="C146" s="1">
        <v>5.6699171E-2</v>
      </c>
      <c r="D146" s="1">
        <v>4.4122347999999999E-2</v>
      </c>
      <c r="E146" s="1">
        <v>5.7412994000000002E-2</v>
      </c>
      <c r="G146" s="20">
        <v>0.10426547999999999</v>
      </c>
      <c r="H146" s="20">
        <v>7.6725470000000004E-2</v>
      </c>
      <c r="I146" s="20">
        <v>0.11223501800000001</v>
      </c>
      <c r="J146" s="20">
        <v>0.110345992</v>
      </c>
    </row>
    <row r="147" spans="1:10" x14ac:dyDescent="0.25">
      <c r="A147" s="20" t="s">
        <v>274</v>
      </c>
      <c r="B147" s="1">
        <v>9.8491676E-2</v>
      </c>
      <c r="C147" s="1">
        <v>5.6699171E-2</v>
      </c>
      <c r="D147" s="1">
        <v>4.4122347999999999E-2</v>
      </c>
      <c r="E147" s="1">
        <v>5.7412994000000002E-2</v>
      </c>
      <c r="G147" s="20">
        <v>0.10426547999999999</v>
      </c>
      <c r="H147" s="20">
        <v>7.6725470000000004E-2</v>
      </c>
      <c r="I147" s="20">
        <v>0.11223501800000001</v>
      </c>
      <c r="J147" s="20">
        <v>0.110345992</v>
      </c>
    </row>
    <row r="148" spans="1:10" x14ac:dyDescent="0.25">
      <c r="A148" s="20" t="s">
        <v>275</v>
      </c>
      <c r="B148" s="1">
        <v>8.3440335000000004E-2</v>
      </c>
      <c r="C148" s="1">
        <v>8.1245919E-2</v>
      </c>
      <c r="D148" s="1">
        <v>8.2483745999999997E-2</v>
      </c>
      <c r="E148" s="1">
        <v>8.8748477000000006E-2</v>
      </c>
      <c r="G148" s="20">
        <v>9.4814724000000003E-2</v>
      </c>
      <c r="H148" s="20">
        <v>9.6536657999999997E-2</v>
      </c>
      <c r="I148" s="20">
        <v>8.8528233999999997E-2</v>
      </c>
      <c r="J148" s="20">
        <v>9.2047692E-2</v>
      </c>
    </row>
    <row r="149" spans="1:10" x14ac:dyDescent="0.25">
      <c r="A149" s="20" t="s">
        <v>276</v>
      </c>
      <c r="B149" s="1">
        <v>8.3440335000000004E-2</v>
      </c>
      <c r="C149" s="1">
        <v>8.1245919E-2</v>
      </c>
      <c r="D149" s="1">
        <v>8.2483745999999997E-2</v>
      </c>
      <c r="E149" s="1">
        <v>8.8748477000000006E-2</v>
      </c>
      <c r="G149" s="20">
        <v>9.4814724000000003E-2</v>
      </c>
      <c r="H149" s="20">
        <v>9.6536657999999997E-2</v>
      </c>
      <c r="I149" s="20">
        <v>8.8528233999999997E-2</v>
      </c>
      <c r="J149" s="20">
        <v>9.2047692E-2</v>
      </c>
    </row>
    <row r="150" spans="1:10" x14ac:dyDescent="0.25">
      <c r="A150" s="20" t="s">
        <v>277</v>
      </c>
      <c r="B150" s="1">
        <v>1.6377314E-2</v>
      </c>
      <c r="C150" s="1">
        <v>9.9506360000000006E-3</v>
      </c>
      <c r="D150" s="1">
        <v>1.0497098E-2</v>
      </c>
      <c r="E150" s="1">
        <v>1.3158110000000001E-2</v>
      </c>
      <c r="G150" s="20">
        <v>2.1517195999999999E-2</v>
      </c>
      <c r="H150" s="20">
        <v>1.1567842E-2</v>
      </c>
      <c r="I150" s="20">
        <v>1.1372828E-2</v>
      </c>
      <c r="J150" s="20">
        <v>1.6005235E-2</v>
      </c>
    </row>
    <row r="151" spans="1:10" x14ac:dyDescent="0.25">
      <c r="A151" s="20" t="s">
        <v>278</v>
      </c>
      <c r="B151" s="1">
        <v>1.6377314E-2</v>
      </c>
      <c r="C151" s="1">
        <v>9.9506360000000006E-3</v>
      </c>
      <c r="D151" s="1">
        <v>1.0497098E-2</v>
      </c>
      <c r="E151" s="1">
        <v>1.3158110000000001E-2</v>
      </c>
      <c r="G151" s="20">
        <v>2.1517195999999999E-2</v>
      </c>
      <c r="H151" s="20">
        <v>1.1567842E-2</v>
      </c>
      <c r="I151" s="20">
        <v>1.1372828E-2</v>
      </c>
      <c r="J151" s="20">
        <v>1.6005235E-2</v>
      </c>
    </row>
    <row r="152" spans="1:10" x14ac:dyDescent="0.25">
      <c r="A152" s="20" t="s">
        <v>279</v>
      </c>
      <c r="B152" s="1">
        <v>7.1293852000000005E-2</v>
      </c>
      <c r="C152" s="1">
        <v>5.4913323E-2</v>
      </c>
      <c r="D152" s="1">
        <v>5.1201561999999999E-2</v>
      </c>
      <c r="E152" s="1">
        <v>4.6202081999999998E-2</v>
      </c>
      <c r="G152" s="20">
        <v>7.1834653999999998E-2</v>
      </c>
      <c r="H152" s="20">
        <v>6.0576391E-2</v>
      </c>
      <c r="I152" s="20">
        <v>6.0344416999999997E-2</v>
      </c>
      <c r="J152" s="20">
        <v>6.4877775999999998E-2</v>
      </c>
    </row>
    <row r="153" spans="1:10" x14ac:dyDescent="0.25">
      <c r="A153" s="20" t="s">
        <v>280</v>
      </c>
      <c r="B153" s="1">
        <v>7.1293852000000005E-2</v>
      </c>
      <c r="C153" s="1">
        <v>5.4913323E-2</v>
      </c>
      <c r="D153" s="1">
        <v>5.1201561999999999E-2</v>
      </c>
      <c r="E153" s="1">
        <v>4.6202081999999998E-2</v>
      </c>
      <c r="G153" s="20">
        <v>7.1834653999999998E-2</v>
      </c>
      <c r="H153" s="20">
        <v>6.0576391E-2</v>
      </c>
      <c r="I153" s="20">
        <v>6.0344416999999997E-2</v>
      </c>
      <c r="J153" s="20">
        <v>6.4877775999999998E-2</v>
      </c>
    </row>
    <row r="154" spans="1:10" x14ac:dyDescent="0.25">
      <c r="A154" s="20"/>
      <c r="B154" s="20"/>
      <c r="C154" s="20"/>
      <c r="D154" s="20"/>
      <c r="E154" s="20"/>
      <c r="G154" s="20"/>
      <c r="H154" s="20"/>
      <c r="I154" s="20"/>
      <c r="J154" s="20"/>
    </row>
    <row r="155" spans="1:10" s="29" customFormat="1" x14ac:dyDescent="0.25">
      <c r="A155" s="22" t="s">
        <v>281</v>
      </c>
      <c r="B155" s="28"/>
      <c r="C155" s="28"/>
      <c r="D155" s="28"/>
      <c r="E155" s="28"/>
      <c r="G155" s="28"/>
      <c r="H155" s="28"/>
      <c r="I155" s="28"/>
      <c r="J155" s="28"/>
    </row>
    <row r="156" spans="1:10" x14ac:dyDescent="0.25">
      <c r="A156" s="20" t="s">
        <v>282</v>
      </c>
      <c r="B156" s="20">
        <v>0.447789832</v>
      </c>
      <c r="C156" s="20">
        <v>0.52352820200000005</v>
      </c>
      <c r="D156" s="20">
        <v>0.49478021100000003</v>
      </c>
      <c r="E156" s="20">
        <v>0.54163097599999999</v>
      </c>
      <c r="G156" s="20">
        <v>0.64800229499999995</v>
      </c>
      <c r="H156" s="20">
        <v>0.70148107599999998</v>
      </c>
      <c r="I156" s="20">
        <v>0.568721912</v>
      </c>
      <c r="J156" s="20">
        <v>0.56746723799999998</v>
      </c>
    </row>
    <row r="157" spans="1:10" x14ac:dyDescent="0.25">
      <c r="A157" s="20" t="s">
        <v>283</v>
      </c>
      <c r="B157" s="20">
        <v>0.447789832</v>
      </c>
      <c r="C157" s="20">
        <v>0.52352820200000005</v>
      </c>
      <c r="D157" s="20">
        <v>0.49478021100000003</v>
      </c>
      <c r="E157" s="20">
        <v>0.54163097599999999</v>
      </c>
      <c r="G157" s="20">
        <v>0.64800229499999995</v>
      </c>
      <c r="H157" s="20">
        <v>0.70148107599999998</v>
      </c>
      <c r="I157" s="20">
        <v>0.568721912</v>
      </c>
      <c r="J157" s="20">
        <v>0.56746723799999998</v>
      </c>
    </row>
    <row r="158" spans="1:10" x14ac:dyDescent="0.25">
      <c r="A158" s="20" t="s">
        <v>284</v>
      </c>
      <c r="B158" s="20">
        <v>0.43878284899999997</v>
      </c>
      <c r="C158" s="20">
        <v>0.33896759300000001</v>
      </c>
      <c r="D158" s="20">
        <v>0.36892750699999999</v>
      </c>
      <c r="E158" s="20">
        <v>0.32131844999999998</v>
      </c>
      <c r="G158" s="20">
        <v>0.243165672</v>
      </c>
      <c r="H158" s="20">
        <v>0.17189898100000001</v>
      </c>
      <c r="I158" s="20">
        <v>0.31283065100000002</v>
      </c>
      <c r="J158" s="20">
        <v>0.26350780200000001</v>
      </c>
    </row>
    <row r="159" spans="1:10" x14ac:dyDescent="0.25">
      <c r="A159" s="20" t="s">
        <v>285</v>
      </c>
      <c r="B159" s="20">
        <v>0.43878284899999997</v>
      </c>
      <c r="C159" s="20">
        <v>0.33896759300000001</v>
      </c>
      <c r="D159" s="20">
        <v>0.36892750699999999</v>
      </c>
      <c r="E159" s="20">
        <v>0.32131844999999998</v>
      </c>
      <c r="G159" s="20">
        <v>0.243165672</v>
      </c>
      <c r="H159" s="20">
        <v>0.17189898100000001</v>
      </c>
      <c r="I159" s="20">
        <v>0.31283065100000002</v>
      </c>
      <c r="J159" s="20">
        <v>0.26350780200000001</v>
      </c>
    </row>
    <row r="160" spans="1:10" x14ac:dyDescent="0.25">
      <c r="A160" s="20" t="s">
        <v>286</v>
      </c>
      <c r="B160" s="20">
        <v>0.80433378300000002</v>
      </c>
      <c r="C160" s="20">
        <v>0.81273836799999999</v>
      </c>
      <c r="D160" s="20">
        <v>0.82189146700000004</v>
      </c>
      <c r="E160" s="20">
        <v>0.82648909699999995</v>
      </c>
      <c r="G160" s="20">
        <v>0.76955667999999999</v>
      </c>
      <c r="H160" s="20">
        <v>0.84986679600000004</v>
      </c>
      <c r="I160" s="20">
        <v>0.84756904499999997</v>
      </c>
      <c r="J160" s="20">
        <v>0.87229124499999999</v>
      </c>
    </row>
    <row r="161" spans="1:10" x14ac:dyDescent="0.25">
      <c r="A161" s="20" t="s">
        <v>287</v>
      </c>
      <c r="B161" s="20">
        <v>0.80433378300000002</v>
      </c>
      <c r="C161" s="20">
        <v>0.81273836799999999</v>
      </c>
      <c r="D161" s="20">
        <v>0.82189146700000004</v>
      </c>
      <c r="E161" s="20">
        <v>0.82648909699999995</v>
      </c>
      <c r="G161" s="20">
        <v>0.76955667999999999</v>
      </c>
      <c r="H161" s="20">
        <v>0.84986679600000004</v>
      </c>
      <c r="I161" s="20">
        <v>0.84756904499999997</v>
      </c>
      <c r="J161" s="20">
        <v>0.87229124499999999</v>
      </c>
    </row>
    <row r="162" spans="1:10" x14ac:dyDescent="0.25">
      <c r="A162" s="20" t="s">
        <v>288</v>
      </c>
      <c r="B162" s="20">
        <v>0.14194125599999999</v>
      </c>
      <c r="C162" s="20">
        <v>0.143424418</v>
      </c>
      <c r="D162" s="20">
        <v>0.14503967100000001</v>
      </c>
      <c r="E162" s="20">
        <v>0.145851017</v>
      </c>
      <c r="G162" s="20">
        <v>1.9631547999999999E-2</v>
      </c>
      <c r="H162" s="20">
        <v>2.1680274999999999E-2</v>
      </c>
      <c r="I162" s="20">
        <v>2.1621659000000001E-2</v>
      </c>
      <c r="J162" s="20">
        <v>2.2252327999999998E-2</v>
      </c>
    </row>
    <row r="163" spans="1:10" x14ac:dyDescent="0.25">
      <c r="A163" s="20" t="s">
        <v>289</v>
      </c>
      <c r="B163" s="20">
        <v>0.14194125599999999</v>
      </c>
      <c r="C163" s="20">
        <v>0.143424418</v>
      </c>
      <c r="D163" s="20">
        <v>0.14503967100000001</v>
      </c>
      <c r="E163" s="20">
        <v>0.145851017</v>
      </c>
      <c r="G163" s="20">
        <v>1.9631547999999999E-2</v>
      </c>
      <c r="H163" s="20">
        <v>2.1680274999999999E-2</v>
      </c>
      <c r="I163" s="20">
        <v>2.1621659000000001E-2</v>
      </c>
      <c r="J163" s="20">
        <v>2.2252327999999998E-2</v>
      </c>
    </row>
    <row r="164" spans="1:10" x14ac:dyDescent="0.25">
      <c r="A164" s="20" t="s">
        <v>290</v>
      </c>
      <c r="B164" s="20">
        <v>0.49152731999999999</v>
      </c>
      <c r="C164" s="20">
        <v>0.44319002000000002</v>
      </c>
      <c r="D164" s="20">
        <v>0.39649414500000002</v>
      </c>
      <c r="E164" s="20">
        <v>0.29504849</v>
      </c>
      <c r="G164" s="20">
        <v>0.54454491000000005</v>
      </c>
      <c r="H164" s="20">
        <v>0.46560415500000002</v>
      </c>
      <c r="I164" s="20">
        <v>0.46283999999999997</v>
      </c>
      <c r="J164" s="20">
        <v>0.45500000000000002</v>
      </c>
    </row>
    <row r="165" spans="1:10" x14ac:dyDescent="0.25">
      <c r="A165" s="20" t="s">
        <v>291</v>
      </c>
      <c r="B165" s="20">
        <v>0.49152731999999999</v>
      </c>
      <c r="C165" s="20">
        <v>0.44319002000000002</v>
      </c>
      <c r="D165" s="20">
        <v>0.39649414500000002</v>
      </c>
      <c r="E165" s="20">
        <v>0.29504849</v>
      </c>
      <c r="G165" s="20">
        <v>0.54454491000000005</v>
      </c>
      <c r="H165" s="20">
        <v>0.46560415500000002</v>
      </c>
      <c r="I165" s="20">
        <v>0.46283999999999997</v>
      </c>
      <c r="J165" s="20">
        <v>0.45500000000000002</v>
      </c>
    </row>
    <row r="166" spans="1:10" x14ac:dyDescent="0.25">
      <c r="A166" s="20" t="s">
        <v>292</v>
      </c>
      <c r="B166" s="20">
        <v>0.26908121600000001</v>
      </c>
      <c r="C166" s="20">
        <v>0.42236790299999999</v>
      </c>
      <c r="D166" s="20">
        <v>0.48752024300000002</v>
      </c>
      <c r="E166" s="20">
        <v>0.55978061499999998</v>
      </c>
      <c r="G166" s="20">
        <v>0.26373694399999997</v>
      </c>
      <c r="H166" s="20">
        <v>0.36604888299999999</v>
      </c>
      <c r="I166" s="20">
        <v>0.36258751099999997</v>
      </c>
      <c r="J166" s="20">
        <v>0.33618047099999998</v>
      </c>
    </row>
    <row r="167" spans="1:10" x14ac:dyDescent="0.25">
      <c r="A167" s="20" t="s">
        <v>293</v>
      </c>
      <c r="B167" s="20">
        <v>0.26908121600000001</v>
      </c>
      <c r="C167" s="20">
        <v>0.42236790299999999</v>
      </c>
      <c r="D167" s="20">
        <v>0.48752024300000002</v>
      </c>
      <c r="E167" s="20">
        <v>0.55978061499999998</v>
      </c>
      <c r="G167" s="20">
        <v>0.26373694399999997</v>
      </c>
      <c r="H167" s="20">
        <v>0.36604888299999999</v>
      </c>
      <c r="I167" s="20">
        <v>0.36258751099999997</v>
      </c>
      <c r="J167" s="20">
        <v>0.33618047099999998</v>
      </c>
    </row>
    <row r="168" spans="1:10" x14ac:dyDescent="0.25">
      <c r="A168" s="20"/>
      <c r="B168" s="20"/>
      <c r="C168" s="20"/>
      <c r="D168" s="20"/>
      <c r="E168" s="20"/>
      <c r="G168" s="20"/>
      <c r="H168" s="20"/>
      <c r="I168" s="20"/>
      <c r="J168" s="20"/>
    </row>
    <row r="169" spans="1:10" x14ac:dyDescent="0.25">
      <c r="A169" s="1" t="s">
        <v>294</v>
      </c>
      <c r="B169" s="1">
        <v>0.14802927900000001</v>
      </c>
      <c r="C169" s="1">
        <v>0.15365000000000001</v>
      </c>
      <c r="D169" s="1">
        <v>0.15321115299999999</v>
      </c>
      <c r="E169" s="1">
        <v>0.15083333300000001</v>
      </c>
      <c r="G169" s="20">
        <v>0.14565972199999999</v>
      </c>
      <c r="H169" s="20">
        <v>0.14283573099999999</v>
      </c>
      <c r="I169" s="20">
        <v>0.147721354</v>
      </c>
      <c r="J169" s="20">
        <v>0.156465517</v>
      </c>
    </row>
    <row r="170" spans="1:10" x14ac:dyDescent="0.25">
      <c r="A170" s="1" t="s">
        <v>295</v>
      </c>
      <c r="B170" s="1">
        <v>0.14802927900000001</v>
      </c>
      <c r="C170" s="1">
        <v>0.15365000000000001</v>
      </c>
      <c r="D170" s="1">
        <v>0.15321115299999999</v>
      </c>
      <c r="E170" s="1">
        <v>0.15083333300000001</v>
      </c>
      <c r="G170" s="20">
        <v>0.14565972199999999</v>
      </c>
      <c r="H170" s="20">
        <v>0.14283573099999999</v>
      </c>
      <c r="I170" s="20">
        <v>0.147721354</v>
      </c>
      <c r="J170" s="20">
        <v>0.156465517</v>
      </c>
    </row>
    <row r="171" spans="1:10" x14ac:dyDescent="0.25">
      <c r="A171" s="1" t="s">
        <v>296</v>
      </c>
      <c r="B171" s="1">
        <v>3.8631052999999999E-2</v>
      </c>
      <c r="C171" s="1">
        <v>3.3039094999999997E-2</v>
      </c>
      <c r="D171" s="1">
        <v>3.5632967000000002E-2</v>
      </c>
      <c r="E171" s="1">
        <v>3.3729244999999998E-2</v>
      </c>
      <c r="G171" s="20">
        <v>1.6604812E-2</v>
      </c>
      <c r="H171" s="20">
        <v>1.6559331E-2</v>
      </c>
      <c r="I171" s="20">
        <v>2.3728737E-2</v>
      </c>
      <c r="J171" s="20">
        <v>2.2210091000000001E-2</v>
      </c>
    </row>
    <row r="172" spans="1:10" x14ac:dyDescent="0.25">
      <c r="A172" s="1" t="s">
        <v>297</v>
      </c>
      <c r="B172" s="1">
        <v>3.8631052999999999E-2</v>
      </c>
      <c r="C172" s="1">
        <v>3.3039094999999997E-2</v>
      </c>
      <c r="D172" s="1">
        <v>3.5632967000000002E-2</v>
      </c>
      <c r="E172" s="1">
        <v>3.3729244999999998E-2</v>
      </c>
      <c r="G172" s="20">
        <v>1.6604812E-2</v>
      </c>
      <c r="H172" s="20">
        <v>1.6559331E-2</v>
      </c>
      <c r="I172" s="20">
        <v>2.3728737E-2</v>
      </c>
      <c r="J172" s="20">
        <v>2.2210091000000001E-2</v>
      </c>
    </row>
    <row r="173" spans="1:10" x14ac:dyDescent="0.25">
      <c r="A173" s="20" t="s">
        <v>298</v>
      </c>
      <c r="B173" s="20">
        <v>0.25384615399999999</v>
      </c>
      <c r="C173" s="20">
        <v>0.25384615399999999</v>
      </c>
      <c r="D173" s="20">
        <v>0.25384615399999999</v>
      </c>
      <c r="E173" s="20">
        <v>0.25384615399999999</v>
      </c>
      <c r="G173" s="20">
        <v>0.25384615399999999</v>
      </c>
      <c r="H173" s="20">
        <v>0.25384615399999999</v>
      </c>
      <c r="I173" s="20">
        <v>0.25384615399999999</v>
      </c>
      <c r="J173" s="20">
        <v>0.25384615399999999</v>
      </c>
    </row>
    <row r="174" spans="1:10" x14ac:dyDescent="0.25">
      <c r="A174" s="20" t="s">
        <v>299</v>
      </c>
      <c r="B174" s="20">
        <v>0.25384615399999999</v>
      </c>
      <c r="C174" s="20">
        <v>0.25384615399999999</v>
      </c>
      <c r="D174" s="20">
        <v>0.25384615399999999</v>
      </c>
      <c r="E174" s="20">
        <v>0.25384615399999999</v>
      </c>
      <c r="G174" s="20">
        <v>0.25384615399999999</v>
      </c>
      <c r="H174" s="20">
        <v>0.25384615399999999</v>
      </c>
      <c r="I174" s="20">
        <v>0.25384615399999999</v>
      </c>
      <c r="J174" s="20">
        <v>0.25384615399999999</v>
      </c>
    </row>
    <row r="175" spans="1:10" x14ac:dyDescent="0.25">
      <c r="A175" s="1" t="s">
        <v>300</v>
      </c>
      <c r="B175" s="24">
        <v>0.41666666699999999</v>
      </c>
      <c r="C175" s="24">
        <v>0.41666666699999999</v>
      </c>
      <c r="D175" s="24">
        <v>0.41666666699999999</v>
      </c>
      <c r="E175" s="24">
        <v>0.41666666699999999</v>
      </c>
      <c r="G175" s="20">
        <v>0.41666666699999999</v>
      </c>
      <c r="H175" s="20">
        <v>0.41666666699999999</v>
      </c>
      <c r="I175" s="20">
        <v>0.41666666699999999</v>
      </c>
      <c r="J175" s="20">
        <v>0.41666666699999999</v>
      </c>
    </row>
    <row r="176" spans="1:10" x14ac:dyDescent="0.25">
      <c r="A176" s="1" t="s">
        <v>301</v>
      </c>
      <c r="B176" s="24">
        <v>0.41666666699999999</v>
      </c>
      <c r="C176" s="24">
        <v>0.41666666699999999</v>
      </c>
      <c r="D176" s="24">
        <v>0.41666666699999999</v>
      </c>
      <c r="E176" s="24">
        <v>0.41666666699999999</v>
      </c>
      <c r="G176" s="20">
        <v>0.41666666699999999</v>
      </c>
      <c r="H176" s="20">
        <v>0.41666666699999999</v>
      </c>
      <c r="I176" s="20">
        <v>0.41666666699999999</v>
      </c>
      <c r="J176" s="20">
        <v>0.41666666699999999</v>
      </c>
    </row>
    <row r="177" spans="1:10" x14ac:dyDescent="0.25">
      <c r="A177" s="20"/>
      <c r="B177" s="20"/>
      <c r="C177" s="20"/>
      <c r="D177" s="20"/>
      <c r="E177" s="20"/>
      <c r="G177" s="20"/>
      <c r="H177" s="20"/>
      <c r="I177" s="20"/>
      <c r="J177" s="20"/>
    </row>
    <row r="178" spans="1:10" s="29" customFormat="1" x14ac:dyDescent="0.25">
      <c r="A178" s="22" t="s">
        <v>302</v>
      </c>
      <c r="B178" s="28"/>
      <c r="C178" s="28"/>
      <c r="D178" s="28"/>
      <c r="E178" s="28"/>
      <c r="G178" s="28"/>
      <c r="H178" s="28"/>
      <c r="I178" s="28"/>
      <c r="J178" s="28"/>
    </row>
    <row r="179" spans="1:10" x14ac:dyDescent="0.25">
      <c r="A179" s="20"/>
      <c r="B179" s="20"/>
      <c r="C179" s="20"/>
      <c r="D179" s="20"/>
      <c r="E179" s="20"/>
      <c r="G179" s="20"/>
      <c r="H179" s="20"/>
      <c r="I179" s="20"/>
      <c r="J179" s="20"/>
    </row>
    <row r="180" spans="1:10" x14ac:dyDescent="0.25">
      <c r="A180" s="20" t="s">
        <v>303</v>
      </c>
      <c r="B180" s="20">
        <v>2.0705999999999999E-2</v>
      </c>
      <c r="C180" s="20">
        <v>1.8017999999999999E-2</v>
      </c>
      <c r="D180" s="20">
        <v>2.0482E-2</v>
      </c>
      <c r="E180" s="20">
        <v>2.7369999999999998E-2</v>
      </c>
      <c r="G180" s="1">
        <v>2.4077487000000002E-2</v>
      </c>
      <c r="H180" s="1">
        <v>1.6676211E-2</v>
      </c>
      <c r="I180" s="1">
        <v>1.5676709E-2</v>
      </c>
      <c r="J180" s="1">
        <v>3.5688861000000002E-2</v>
      </c>
    </row>
    <row r="181" spans="1:10" x14ac:dyDescent="0.25">
      <c r="A181" s="20" t="s">
        <v>304</v>
      </c>
      <c r="B181" s="20">
        <v>2.0705999999999999E-2</v>
      </c>
      <c r="C181" s="20">
        <v>1.8017999999999999E-2</v>
      </c>
      <c r="D181" s="20">
        <v>2.0482E-2</v>
      </c>
      <c r="E181" s="20">
        <v>2.7369999999999998E-2</v>
      </c>
      <c r="G181" s="1">
        <v>8.7838299999999994E-3</v>
      </c>
      <c r="H181" s="1">
        <v>6.6651669999999996E-3</v>
      </c>
      <c r="I181" s="1">
        <v>6.1358819999999996E-3</v>
      </c>
      <c r="J181" s="1">
        <v>1.4855009000000001E-2</v>
      </c>
    </row>
    <row r="182" spans="1:10" x14ac:dyDescent="0.25">
      <c r="A182" s="20" t="s">
        <v>305</v>
      </c>
      <c r="B182" s="20">
        <v>0.35620000000000002</v>
      </c>
      <c r="C182" s="20">
        <v>0.40350000000000003</v>
      </c>
      <c r="D182" s="20">
        <v>0.25580000000000003</v>
      </c>
      <c r="E182" s="20">
        <v>0.40939999999999999</v>
      </c>
      <c r="G182" s="20">
        <v>7.3880518000000006E-2</v>
      </c>
      <c r="H182" s="20">
        <v>0.101466849</v>
      </c>
      <c r="I182" s="20">
        <v>8.1931545999999994E-2</v>
      </c>
      <c r="J182" s="20">
        <v>0.12565796200000001</v>
      </c>
    </row>
    <row r="183" spans="1:10" x14ac:dyDescent="0.25">
      <c r="A183" s="20" t="s">
        <v>306</v>
      </c>
      <c r="B183" s="20">
        <v>0.35620000000000002</v>
      </c>
      <c r="C183" s="20">
        <v>0.40350000000000003</v>
      </c>
      <c r="D183" s="20">
        <v>0.25580000000000003</v>
      </c>
      <c r="E183" s="20">
        <v>0.40939999999999999</v>
      </c>
      <c r="G183" s="20">
        <v>2.1016086999999999E-2</v>
      </c>
      <c r="H183" s="20">
        <v>2.8840786E-2</v>
      </c>
      <c r="I183" s="20">
        <v>2.2851775000000001E-2</v>
      </c>
      <c r="J183" s="20">
        <v>3.7417721000000001E-2</v>
      </c>
    </row>
    <row r="184" spans="1:10" x14ac:dyDescent="0.25">
      <c r="A184" s="20" t="s">
        <v>307</v>
      </c>
      <c r="B184" s="20">
        <v>1.37E-2</v>
      </c>
      <c r="C184" s="20">
        <v>1.7500000000000002E-2</v>
      </c>
      <c r="D184" s="20">
        <v>0</v>
      </c>
      <c r="E184" s="20">
        <v>1.34E-2</v>
      </c>
      <c r="G184" s="20">
        <v>2.7576150000000002E-3</v>
      </c>
      <c r="H184" s="20">
        <v>3.6104330000000001E-3</v>
      </c>
      <c r="I184" s="20">
        <v>0</v>
      </c>
      <c r="J184" s="20">
        <v>6.9996640000000001E-3</v>
      </c>
    </row>
    <row r="185" spans="1:10" x14ac:dyDescent="0.25">
      <c r="A185" s="20" t="s">
        <v>308</v>
      </c>
      <c r="B185" s="20">
        <v>1.37E-2</v>
      </c>
      <c r="C185" s="20">
        <v>1.7500000000000002E-2</v>
      </c>
      <c r="D185" s="20">
        <v>0</v>
      </c>
      <c r="E185" s="20">
        <v>1.34E-2</v>
      </c>
      <c r="G185" s="20">
        <v>7.7178000000000001E-4</v>
      </c>
      <c r="H185" s="20">
        <v>1.028618E-3</v>
      </c>
      <c r="I185" s="20">
        <v>0</v>
      </c>
      <c r="J185" s="20">
        <v>1.8152380000000001E-3</v>
      </c>
    </row>
    <row r="186" spans="1:10" x14ac:dyDescent="0.25">
      <c r="A186" s="20" t="s">
        <v>309</v>
      </c>
      <c r="B186" s="20">
        <v>0.63009999999999999</v>
      </c>
      <c r="C186" s="20">
        <v>0.57889999999999997</v>
      </c>
      <c r="D186" s="20">
        <v>0.74419999999999997</v>
      </c>
      <c r="E186" s="20">
        <v>0.57720000000000005</v>
      </c>
      <c r="G186" s="20">
        <v>0.226036607</v>
      </c>
      <c r="H186" s="20">
        <v>0.194320452</v>
      </c>
      <c r="I186" s="20">
        <v>0.25157668100000002</v>
      </c>
      <c r="J186" s="20">
        <v>0.20194810199999999</v>
      </c>
    </row>
    <row r="187" spans="1:10" x14ac:dyDescent="0.25">
      <c r="A187" s="20" t="s">
        <v>310</v>
      </c>
      <c r="B187" s="20">
        <v>0.63009999999999999</v>
      </c>
      <c r="C187" s="20">
        <v>0.57889999999999997</v>
      </c>
      <c r="D187" s="20">
        <v>0.74419999999999997</v>
      </c>
      <c r="E187" s="20">
        <v>0.57720000000000005</v>
      </c>
      <c r="G187" s="20">
        <v>0.1107559</v>
      </c>
      <c r="H187" s="20">
        <v>8.4933861999999999E-2</v>
      </c>
      <c r="I187" s="20">
        <v>9.9372240000000001E-2</v>
      </c>
      <c r="J187" s="20">
        <v>7.1358373000000003E-2</v>
      </c>
    </row>
    <row r="188" spans="1:10" x14ac:dyDescent="0.25">
      <c r="A188" s="20" t="s">
        <v>311</v>
      </c>
      <c r="B188" s="20">
        <v>0.35495900000000002</v>
      </c>
      <c r="C188" s="20">
        <v>0.30764399999999997</v>
      </c>
      <c r="D188" s="20">
        <v>0.33287699999999998</v>
      </c>
      <c r="E188" s="20">
        <v>0.31936999999999999</v>
      </c>
      <c r="G188" s="20">
        <v>0.30136986300000002</v>
      </c>
      <c r="H188" s="20">
        <v>0.29589041100000002</v>
      </c>
      <c r="I188" s="20">
        <v>0.30958904100000001</v>
      </c>
      <c r="J188" s="20">
        <v>0.30136986300000002</v>
      </c>
    </row>
    <row r="189" spans="1:10" x14ac:dyDescent="0.25">
      <c r="A189" s="20" t="s">
        <v>312</v>
      </c>
      <c r="B189" s="20">
        <v>0.35495900000000002</v>
      </c>
      <c r="C189" s="20">
        <v>0.30764399999999997</v>
      </c>
      <c r="D189" s="20">
        <v>0.33287699999999998</v>
      </c>
      <c r="E189" s="20">
        <v>0.31936999999999999</v>
      </c>
      <c r="G189" s="20">
        <v>0.30136986300000002</v>
      </c>
      <c r="H189" s="20">
        <v>0.29589041100000002</v>
      </c>
      <c r="I189" s="20">
        <v>0.30958904100000001</v>
      </c>
      <c r="J189" s="20">
        <v>0.30136986300000002</v>
      </c>
    </row>
    <row r="190" spans="1:10" x14ac:dyDescent="0.25">
      <c r="A190" s="20" t="s">
        <v>313</v>
      </c>
      <c r="B190" s="20">
        <v>0.21865799999999999</v>
      </c>
      <c r="C190" s="20">
        <v>2.3440000000000002E-3</v>
      </c>
      <c r="D190" s="20">
        <v>0.19463</v>
      </c>
      <c r="E190" s="20">
        <v>0.136548</v>
      </c>
      <c r="G190" s="20">
        <v>0.20356164400000001</v>
      </c>
      <c r="H190" s="20">
        <v>0.17597260300000001</v>
      </c>
      <c r="I190" s="20">
        <v>0.17547945200000001</v>
      </c>
      <c r="J190" s="20">
        <v>0.115835616</v>
      </c>
    </row>
    <row r="191" spans="1:10" x14ac:dyDescent="0.25">
      <c r="A191" s="20" t="s">
        <v>314</v>
      </c>
      <c r="B191" s="20">
        <v>0.21865799999999999</v>
      </c>
      <c r="C191" s="20">
        <v>2.3440000000000002E-3</v>
      </c>
      <c r="D191" s="20">
        <v>0.19463</v>
      </c>
      <c r="E191" s="20">
        <v>0.136548</v>
      </c>
      <c r="G191" s="20">
        <v>0.20356164400000001</v>
      </c>
      <c r="H191" s="20">
        <v>0.17597260300000001</v>
      </c>
      <c r="I191" s="20">
        <v>0.17547945200000001</v>
      </c>
      <c r="J191" s="20">
        <v>0.115835616</v>
      </c>
    </row>
    <row r="192" spans="1:10" x14ac:dyDescent="0.25">
      <c r="A192" s="20" t="s">
        <v>315</v>
      </c>
      <c r="B192" s="25">
        <v>0.15967100000000001</v>
      </c>
      <c r="C192" s="25">
        <v>0.168493</v>
      </c>
      <c r="D192" s="25">
        <v>0.17808199999999999</v>
      </c>
      <c r="E192" s="25">
        <v>0.16838400000000001</v>
      </c>
      <c r="G192" s="20">
        <v>0.159671233</v>
      </c>
      <c r="H192" s="20">
        <v>0.16849315100000001</v>
      </c>
      <c r="I192" s="20">
        <v>0.178082192</v>
      </c>
      <c r="J192" s="20">
        <v>0.16838356199999999</v>
      </c>
    </row>
    <row r="193" spans="1:10" x14ac:dyDescent="0.25">
      <c r="A193" s="20" t="s">
        <v>316</v>
      </c>
      <c r="B193" s="25">
        <v>0.15967100000000001</v>
      </c>
      <c r="C193" s="25">
        <v>0.168493</v>
      </c>
      <c r="D193" s="25">
        <v>0.17808199999999999</v>
      </c>
      <c r="E193" s="25">
        <v>0.16838400000000001</v>
      </c>
      <c r="G193" s="20">
        <v>0.159671233</v>
      </c>
      <c r="H193" s="20">
        <v>0.16849315100000001</v>
      </c>
      <c r="I193" s="20">
        <v>0.178082192</v>
      </c>
      <c r="J193" s="20">
        <v>0.16838356199999999</v>
      </c>
    </row>
    <row r="194" spans="1:10" x14ac:dyDescent="0.25">
      <c r="A194" s="20" t="s">
        <v>317</v>
      </c>
      <c r="B194" s="25">
        <v>0.33742800000000001</v>
      </c>
      <c r="C194" s="25">
        <v>0.27626200000000001</v>
      </c>
      <c r="D194" s="25">
        <v>0.44802900000000001</v>
      </c>
      <c r="E194" s="25">
        <v>0.22669</v>
      </c>
      <c r="G194" s="20">
        <v>0.33742785400000003</v>
      </c>
      <c r="H194" s="20">
        <v>0.276262375</v>
      </c>
      <c r="I194" s="20">
        <v>0.44802937500000001</v>
      </c>
      <c r="J194" s="20">
        <v>0.22669029299999999</v>
      </c>
    </row>
    <row r="195" spans="1:10" x14ac:dyDescent="0.25">
      <c r="A195" s="20" t="s">
        <v>318</v>
      </c>
      <c r="B195" s="25">
        <v>0.16533700000000001</v>
      </c>
      <c r="C195" s="25">
        <v>0.120749</v>
      </c>
      <c r="D195" s="25">
        <v>0.17697099999999999</v>
      </c>
      <c r="E195" s="25">
        <v>8.0101000000000006E-2</v>
      </c>
      <c r="G195" s="20">
        <v>0.165336606</v>
      </c>
      <c r="H195" s="20">
        <v>0.120749155</v>
      </c>
      <c r="I195" s="20">
        <v>0.17697062499999999</v>
      </c>
      <c r="J195" s="20">
        <v>8.0101027000000005E-2</v>
      </c>
    </row>
    <row r="196" spans="1:10" x14ac:dyDescent="0.25">
      <c r="A196" s="20" t="s">
        <v>319</v>
      </c>
      <c r="B196" s="25">
        <v>0.5</v>
      </c>
      <c r="C196" s="25">
        <v>0.5</v>
      </c>
      <c r="D196" s="25">
        <v>0.5</v>
      </c>
      <c r="E196" s="25">
        <v>0.5</v>
      </c>
      <c r="G196" s="26">
        <v>0.5</v>
      </c>
      <c r="H196" s="26">
        <v>0.5</v>
      </c>
      <c r="I196" s="26">
        <v>0.5</v>
      </c>
      <c r="J196" s="26">
        <v>0.5</v>
      </c>
    </row>
    <row r="197" spans="1:10" x14ac:dyDescent="0.25">
      <c r="A197" s="20" t="s">
        <v>320</v>
      </c>
      <c r="B197" s="25">
        <v>0.5</v>
      </c>
      <c r="C197" s="25">
        <v>0.5</v>
      </c>
      <c r="D197" s="25">
        <v>0.5</v>
      </c>
      <c r="E197" s="25">
        <v>0.5</v>
      </c>
      <c r="G197" s="26">
        <v>0.5</v>
      </c>
      <c r="H197" s="26">
        <v>0.5</v>
      </c>
      <c r="I197" s="26">
        <v>0.5</v>
      </c>
      <c r="J197" s="26">
        <v>0.5</v>
      </c>
    </row>
    <row r="198" spans="1:10" x14ac:dyDescent="0.25">
      <c r="A198" s="20"/>
      <c r="B198" s="20"/>
      <c r="C198" s="20"/>
      <c r="D198" s="20"/>
      <c r="E198" s="20"/>
      <c r="G198" s="20"/>
      <c r="H198" s="20"/>
      <c r="I198" s="20"/>
      <c r="J198" s="20"/>
    </row>
    <row r="199" spans="1:10" s="29" customFormat="1" x14ac:dyDescent="0.25">
      <c r="A199" s="22" t="s">
        <v>321</v>
      </c>
      <c r="B199" s="28"/>
      <c r="C199" s="28"/>
      <c r="D199" s="28"/>
      <c r="E199" s="28"/>
      <c r="G199" s="28"/>
      <c r="H199" s="28"/>
      <c r="I199" s="28"/>
      <c r="J199" s="28"/>
    </row>
    <row r="200" spans="1:10" x14ac:dyDescent="0.25">
      <c r="A200" s="20" t="s">
        <v>322</v>
      </c>
      <c r="B200" s="26">
        <v>0</v>
      </c>
      <c r="C200" s="26">
        <v>0</v>
      </c>
      <c r="D200" s="26">
        <v>0</v>
      </c>
      <c r="E200" s="26">
        <v>0</v>
      </c>
      <c r="G200" s="26">
        <v>0</v>
      </c>
      <c r="H200" s="26">
        <v>0</v>
      </c>
      <c r="I200" s="26">
        <v>0</v>
      </c>
      <c r="J200" s="26">
        <v>0</v>
      </c>
    </row>
    <row r="201" spans="1:10" x14ac:dyDescent="0.25">
      <c r="A201" s="20" t="s">
        <v>323</v>
      </c>
      <c r="B201" s="26">
        <v>0</v>
      </c>
      <c r="C201" s="26">
        <v>0</v>
      </c>
      <c r="D201" s="26">
        <v>0</v>
      </c>
      <c r="E201" s="26">
        <v>0</v>
      </c>
      <c r="G201" s="26">
        <v>0</v>
      </c>
      <c r="H201" s="26">
        <v>0</v>
      </c>
      <c r="I201" s="26">
        <v>0</v>
      </c>
      <c r="J201" s="26">
        <v>0</v>
      </c>
    </row>
    <row r="202" spans="1:10" x14ac:dyDescent="0.25">
      <c r="A202" s="20" t="s">
        <v>324</v>
      </c>
      <c r="B202" s="26">
        <v>0</v>
      </c>
      <c r="C202" s="26">
        <v>0</v>
      </c>
      <c r="D202" s="26">
        <v>0</v>
      </c>
      <c r="E202" s="26">
        <v>0</v>
      </c>
      <c r="G202" s="26">
        <v>0</v>
      </c>
      <c r="H202" s="26">
        <v>0</v>
      </c>
      <c r="I202" s="26">
        <v>0</v>
      </c>
      <c r="J202" s="26">
        <v>0</v>
      </c>
    </row>
    <row r="203" spans="1:10" x14ac:dyDescent="0.25">
      <c r="A203" s="20" t="s">
        <v>325</v>
      </c>
      <c r="B203" s="26">
        <v>0</v>
      </c>
      <c r="C203" s="26">
        <v>0</v>
      </c>
      <c r="D203" s="26">
        <v>0</v>
      </c>
      <c r="E203" s="26">
        <v>0</v>
      </c>
      <c r="G203" s="26">
        <v>0</v>
      </c>
      <c r="H203" s="26">
        <v>0</v>
      </c>
      <c r="I203" s="26">
        <v>0</v>
      </c>
      <c r="J203" s="26">
        <v>0</v>
      </c>
    </row>
    <row r="204" spans="1:10" x14ac:dyDescent="0.25">
      <c r="A204" s="20" t="s">
        <v>326</v>
      </c>
      <c r="B204" s="26">
        <v>0</v>
      </c>
      <c r="C204" s="26">
        <v>0</v>
      </c>
      <c r="D204" s="26">
        <v>0</v>
      </c>
      <c r="E204" s="26">
        <v>0</v>
      </c>
      <c r="G204" s="26">
        <v>0</v>
      </c>
      <c r="H204" s="26">
        <v>0</v>
      </c>
      <c r="I204" s="26">
        <v>0</v>
      </c>
      <c r="J204" s="26">
        <v>0</v>
      </c>
    </row>
    <row r="205" spans="1:10" x14ac:dyDescent="0.25">
      <c r="A205" s="20" t="s">
        <v>327</v>
      </c>
      <c r="B205" s="26">
        <v>0</v>
      </c>
      <c r="C205" s="26">
        <v>0</v>
      </c>
      <c r="D205" s="26">
        <v>0</v>
      </c>
      <c r="E205" s="26">
        <v>0</v>
      </c>
      <c r="G205" s="26">
        <v>0</v>
      </c>
      <c r="H205" s="26">
        <v>0</v>
      </c>
      <c r="I205" s="26">
        <v>0</v>
      </c>
      <c r="J205" s="26">
        <v>0</v>
      </c>
    </row>
    <row r="206" spans="1:10" x14ac:dyDescent="0.25">
      <c r="A206" s="20" t="s">
        <v>328</v>
      </c>
      <c r="B206" s="26">
        <v>0</v>
      </c>
      <c r="C206" s="26">
        <v>0</v>
      </c>
      <c r="D206" s="26">
        <v>0</v>
      </c>
      <c r="E206" s="26">
        <v>0</v>
      </c>
      <c r="G206" s="26">
        <v>0</v>
      </c>
      <c r="H206" s="26">
        <v>0</v>
      </c>
      <c r="I206" s="26">
        <v>0</v>
      </c>
      <c r="J206" s="26">
        <v>0</v>
      </c>
    </row>
    <row r="207" spans="1:10" x14ac:dyDescent="0.25">
      <c r="A207" s="20"/>
      <c r="B207" s="20"/>
      <c r="C207" s="20"/>
      <c r="D207" s="20"/>
      <c r="E207" s="20"/>
      <c r="G207" s="20"/>
      <c r="H207" s="20"/>
      <c r="I207" s="20"/>
      <c r="J207" s="20"/>
    </row>
    <row r="208" spans="1:10" x14ac:dyDescent="0.25">
      <c r="A208" s="20"/>
      <c r="B208" s="20"/>
      <c r="C208" s="20"/>
      <c r="D208" s="20"/>
      <c r="E208" s="20"/>
      <c r="G208" s="20"/>
      <c r="H208" s="20"/>
      <c r="I208" s="20"/>
      <c r="J208" s="20"/>
    </row>
    <row r="209" spans="1:10" x14ac:dyDescent="0.25">
      <c r="A209" s="20" t="s">
        <v>329</v>
      </c>
      <c r="B209" s="20">
        <v>5.4439000000000001E-2</v>
      </c>
      <c r="C209" s="20">
        <v>3.7907000000000003E-2</v>
      </c>
      <c r="D209" s="20">
        <v>3.5300999999999999E-2</v>
      </c>
      <c r="E209" s="20">
        <v>5.8181999999999998E-2</v>
      </c>
      <c r="G209" s="20">
        <v>0.11636299999999999</v>
      </c>
      <c r="H209" s="20">
        <v>0.103078</v>
      </c>
      <c r="I209" s="20">
        <v>0.13811999999999999</v>
      </c>
      <c r="J209" s="20">
        <v>0.10481799999999999</v>
      </c>
    </row>
    <row r="210" spans="1:10" x14ac:dyDescent="0.25">
      <c r="A210" s="20" t="s">
        <v>330</v>
      </c>
      <c r="B210" s="20">
        <v>5.0241000000000001E-2</v>
      </c>
      <c r="C210" s="20">
        <v>3.6166999999999998E-2</v>
      </c>
      <c r="D210" s="20">
        <v>3.3777000000000001E-2</v>
      </c>
      <c r="E210" s="20">
        <v>5.4393999999999998E-2</v>
      </c>
      <c r="G210" s="20">
        <v>0.135543</v>
      </c>
      <c r="H210" s="20">
        <v>0.11644699999999999</v>
      </c>
      <c r="I210" s="20">
        <v>0.16133</v>
      </c>
      <c r="J210" s="20">
        <v>0.11848</v>
      </c>
    </row>
    <row r="211" spans="1:10" x14ac:dyDescent="0.25">
      <c r="A211" s="20" t="s">
        <v>331</v>
      </c>
      <c r="B211" s="20">
        <v>7.6899999999999996E-2</v>
      </c>
      <c r="C211" s="20">
        <v>5.4760000000000003E-2</v>
      </c>
      <c r="D211" s="20">
        <v>5.0570999999999998E-2</v>
      </c>
      <c r="E211" s="20">
        <v>7.7185000000000004E-2</v>
      </c>
      <c r="G211" s="20">
        <v>0.2021</v>
      </c>
      <c r="H211" s="20">
        <v>0.20696999999999999</v>
      </c>
      <c r="I211" s="20">
        <v>0.30907000000000001</v>
      </c>
      <c r="J211" s="20">
        <v>0.16187000000000001</v>
      </c>
    </row>
    <row r="212" spans="1:10" x14ac:dyDescent="0.25">
      <c r="A212" s="20" t="s">
        <v>332</v>
      </c>
      <c r="B212" s="20">
        <v>6.9495000000000001E-2</v>
      </c>
      <c r="C212" s="20">
        <v>5.1388999999999997E-2</v>
      </c>
      <c r="D212" s="20">
        <v>4.7611000000000001E-2</v>
      </c>
      <c r="E212" s="20">
        <v>7.1288000000000004E-2</v>
      </c>
      <c r="G212" s="20">
        <v>0.26099</v>
      </c>
      <c r="H212" s="20">
        <v>0.26571</v>
      </c>
      <c r="I212" s="20">
        <v>0.42285</v>
      </c>
      <c r="J212" s="20">
        <v>0.19724</v>
      </c>
    </row>
    <row r="213" spans="1:10" x14ac:dyDescent="0.25">
      <c r="A213" s="20" t="s">
        <v>333</v>
      </c>
      <c r="B213" s="20">
        <v>7.2419999999999998E-2</v>
      </c>
      <c r="C213" s="20">
        <v>5.3401999999999998E-2</v>
      </c>
      <c r="D213" s="20">
        <v>5.0250999999999997E-2</v>
      </c>
      <c r="E213" s="20">
        <v>7.0798E-2</v>
      </c>
      <c r="G213" s="20">
        <v>0.20204</v>
      </c>
      <c r="H213" s="20">
        <v>0.23486000000000001</v>
      </c>
      <c r="I213" s="20">
        <v>0.28916999999999998</v>
      </c>
      <c r="J213" s="20">
        <v>0.15903999999999999</v>
      </c>
    </row>
    <row r="214" spans="1:10" x14ac:dyDescent="0.25">
      <c r="A214" s="20" t="s">
        <v>334</v>
      </c>
      <c r="B214" s="20">
        <v>6.3501000000000002E-2</v>
      </c>
      <c r="C214" s="20">
        <v>4.9202999999999997E-2</v>
      </c>
      <c r="D214" s="20">
        <v>4.6501000000000001E-2</v>
      </c>
      <c r="E214" s="20">
        <v>6.4001000000000002E-2</v>
      </c>
      <c r="G214" s="20">
        <v>0.28794999999999998</v>
      </c>
      <c r="H214" s="20">
        <v>0.34849000000000002</v>
      </c>
      <c r="I214" s="20">
        <v>0.52493999999999996</v>
      </c>
      <c r="J214" s="20">
        <v>0.24257999999999999</v>
      </c>
    </row>
    <row r="215" spans="1:10" x14ac:dyDescent="0.25">
      <c r="A215" s="20" t="s">
        <v>335</v>
      </c>
      <c r="B215" s="20">
        <v>8.4006999999999998E-2</v>
      </c>
      <c r="C215" s="20">
        <v>6.1795000000000003E-2</v>
      </c>
      <c r="D215" s="20">
        <v>5.9082000000000003E-2</v>
      </c>
      <c r="E215" s="20">
        <v>8.1920000000000007E-2</v>
      </c>
      <c r="G215" s="20">
        <v>0.19883999999999999</v>
      </c>
      <c r="H215" s="20">
        <v>0.19799</v>
      </c>
      <c r="I215" s="20">
        <v>0.22070999999999999</v>
      </c>
      <c r="J215" s="20">
        <v>0.10983999999999999</v>
      </c>
    </row>
    <row r="216" spans="1:10" x14ac:dyDescent="0.25">
      <c r="A216" s="20" t="s">
        <v>336</v>
      </c>
      <c r="B216" s="20">
        <v>6.0642000000000001E-2</v>
      </c>
      <c r="C216" s="20">
        <v>4.6796999999999998E-2</v>
      </c>
      <c r="D216" s="20">
        <v>4.5791999999999999E-2</v>
      </c>
      <c r="E216" s="20">
        <v>6.2204000000000002E-2</v>
      </c>
      <c r="G216" s="20">
        <v>0.37289</v>
      </c>
      <c r="H216" s="20">
        <v>0.40983999999999998</v>
      </c>
      <c r="I216" s="20">
        <v>0.65286999999999995</v>
      </c>
      <c r="J216" s="20">
        <v>0.28038000000000002</v>
      </c>
    </row>
    <row r="217" spans="1:10" x14ac:dyDescent="0.25">
      <c r="A217" s="20" t="s">
        <v>337</v>
      </c>
      <c r="B217" s="20">
        <v>6.1567999999999998E-2</v>
      </c>
      <c r="C217" s="20">
        <v>4.249E-2</v>
      </c>
      <c r="D217" s="20">
        <v>3.9510000000000003E-2</v>
      </c>
      <c r="E217" s="20">
        <v>6.5909999999999996E-2</v>
      </c>
      <c r="G217" s="20">
        <v>0.11414000000000001</v>
      </c>
      <c r="H217" s="20">
        <v>0.10650999999999999</v>
      </c>
      <c r="I217" s="20">
        <v>0.14243</v>
      </c>
      <c r="J217" s="20">
        <v>0.11189</v>
      </c>
    </row>
    <row r="218" spans="1:10" x14ac:dyDescent="0.25">
      <c r="A218" s="20" t="s">
        <v>338</v>
      </c>
      <c r="B218" s="20">
        <v>5.4900999999999998E-2</v>
      </c>
      <c r="C218" s="20">
        <v>3.9967000000000003E-2</v>
      </c>
      <c r="D218" s="20">
        <v>3.7330000000000002E-2</v>
      </c>
      <c r="E218" s="20">
        <v>5.9759E-2</v>
      </c>
      <c r="G218" s="20">
        <v>0.15803</v>
      </c>
      <c r="H218" s="20">
        <v>0.13164999999999999</v>
      </c>
      <c r="I218" s="20">
        <v>0.18307999999999999</v>
      </c>
      <c r="J218" s="20">
        <v>0.13425999999999999</v>
      </c>
    </row>
    <row r="219" spans="1:10" x14ac:dyDescent="0.25">
      <c r="A219" s="20" t="s">
        <v>339</v>
      </c>
      <c r="B219" s="20">
        <v>7.0696999999999996E-2</v>
      </c>
      <c r="C219" s="20">
        <v>4.8478E-2</v>
      </c>
      <c r="D219" s="20">
        <v>4.5082999999999998E-2</v>
      </c>
      <c r="E219" s="20">
        <v>7.5115000000000001E-2</v>
      </c>
      <c r="G219" s="20">
        <v>7.3459999999999998E-2</v>
      </c>
      <c r="H219" s="20">
        <v>7.5459999999999999E-2</v>
      </c>
      <c r="I219" s="20">
        <v>0.10868</v>
      </c>
      <c r="J219" s="20">
        <v>9.2280000000000001E-2</v>
      </c>
    </row>
    <row r="220" spans="1:10" x14ac:dyDescent="0.25">
      <c r="A220" s="20" t="s">
        <v>340</v>
      </c>
      <c r="B220" s="20">
        <v>4.5241999999999997E-2</v>
      </c>
      <c r="C220" s="20">
        <v>3.3309999999999999E-2</v>
      </c>
      <c r="D220" s="20">
        <v>3.0856999999999999E-2</v>
      </c>
      <c r="E220" s="20">
        <v>4.8996999999999999E-2</v>
      </c>
      <c r="G220" s="20">
        <v>0.18060000000000001</v>
      </c>
      <c r="H220" s="20">
        <v>0.14974999999999999</v>
      </c>
      <c r="I220" s="20">
        <v>0.20798</v>
      </c>
      <c r="J220" s="20">
        <v>0.1527</v>
      </c>
    </row>
    <row r="221" spans="1:10" x14ac:dyDescent="0.25">
      <c r="A221" s="20" t="s">
        <v>341</v>
      </c>
      <c r="B221" s="20">
        <v>7.0696999999999996E-2</v>
      </c>
      <c r="C221" s="20">
        <v>4.8478E-2</v>
      </c>
      <c r="D221" s="20">
        <v>4.5082999999999998E-2</v>
      </c>
      <c r="E221" s="20">
        <v>7.5115000000000001E-2</v>
      </c>
      <c r="G221" s="20">
        <v>0.12679000000000001</v>
      </c>
      <c r="H221" s="20">
        <v>0.11874</v>
      </c>
      <c r="I221" s="20">
        <v>0.15895999999999999</v>
      </c>
      <c r="J221" s="20">
        <v>0.12515000000000001</v>
      </c>
    </row>
    <row r="222" spans="1:10" x14ac:dyDescent="0.25">
      <c r="A222" s="20" t="s">
        <v>342</v>
      </c>
      <c r="B222" s="20">
        <v>6.1595999999999998E-2</v>
      </c>
      <c r="C222" s="20">
        <v>4.478E-2</v>
      </c>
      <c r="D222" s="20">
        <v>4.1821999999999998E-2</v>
      </c>
      <c r="E222" s="20">
        <v>6.6901000000000002E-2</v>
      </c>
      <c r="G222" s="20">
        <v>0.18060000000000001</v>
      </c>
      <c r="H222" s="20">
        <v>0.14974999999999999</v>
      </c>
      <c r="I222" s="20">
        <v>0.20798</v>
      </c>
      <c r="J222" s="20">
        <v>0.1527</v>
      </c>
    </row>
    <row r="223" spans="1:10" x14ac:dyDescent="0.25">
      <c r="A223" s="20"/>
      <c r="B223" s="20"/>
      <c r="C223" s="20"/>
      <c r="D223" s="20"/>
      <c r="E223" s="20"/>
      <c r="G223" s="20"/>
      <c r="H223" s="20"/>
      <c r="I223" s="20"/>
      <c r="J223" s="20"/>
    </row>
    <row r="224" spans="1:10" x14ac:dyDescent="0.25">
      <c r="A224" s="20" t="s">
        <v>343</v>
      </c>
      <c r="B224" s="20">
        <v>5.1352185000000002E-2</v>
      </c>
      <c r="C224" s="20">
        <v>3.6594181000000003E-2</v>
      </c>
      <c r="D224" s="20">
        <v>3.3599797000000001E-2</v>
      </c>
      <c r="E224" s="20">
        <v>5.8040111999999998E-2</v>
      </c>
      <c r="G224" s="20">
        <v>0.10126</v>
      </c>
      <c r="H224" s="20">
        <v>7.9259999999999997E-2</v>
      </c>
      <c r="I224" s="20">
        <v>0.11158</v>
      </c>
      <c r="J224" s="20">
        <v>8.4669999999999995E-2</v>
      </c>
    </row>
    <row r="225" spans="1:10" x14ac:dyDescent="0.25">
      <c r="A225" s="20" t="s">
        <v>344</v>
      </c>
      <c r="B225" s="20">
        <v>5.5869149999999999E-2</v>
      </c>
      <c r="C225" s="20">
        <v>3.8421118999999997E-2</v>
      </c>
      <c r="D225" s="20">
        <v>3.5168486999999998E-2</v>
      </c>
      <c r="E225" s="20">
        <v>6.2315017E-2</v>
      </c>
      <c r="G225" s="20">
        <v>0.12035999999999999</v>
      </c>
      <c r="H225" s="20">
        <v>8.9950000000000002E-2</v>
      </c>
      <c r="I225" s="20">
        <v>0.13139999999999999</v>
      </c>
      <c r="J225" s="20">
        <v>9.6259999999999998E-2</v>
      </c>
    </row>
    <row r="226" spans="1:10" x14ac:dyDescent="0.25">
      <c r="A226" s="20" t="s">
        <v>345</v>
      </c>
      <c r="B226" s="20">
        <v>4.6037363999999997E-2</v>
      </c>
      <c r="C226" s="20">
        <v>3.4905021000000001E-2</v>
      </c>
      <c r="D226" s="20">
        <v>3.3198589000000001E-2</v>
      </c>
      <c r="E226" s="20">
        <v>4.9455875000000003E-2</v>
      </c>
      <c r="G226" s="20">
        <v>0.11899</v>
      </c>
      <c r="H226" s="20">
        <v>0.12444</v>
      </c>
      <c r="I226" s="20">
        <v>0.15759000000000001</v>
      </c>
      <c r="J226" s="20">
        <v>0.12071</v>
      </c>
    </row>
    <row r="227" spans="1:10" x14ac:dyDescent="0.25">
      <c r="A227" s="20" t="s">
        <v>346</v>
      </c>
      <c r="B227" s="20">
        <v>5.0086833999999997E-2</v>
      </c>
      <c r="C227" s="20">
        <v>3.6647628000000002E-2</v>
      </c>
      <c r="D227" s="20">
        <v>3.4748546999999998E-2</v>
      </c>
      <c r="E227" s="20">
        <v>5.3098513E-2</v>
      </c>
      <c r="G227" s="20">
        <v>0.14143</v>
      </c>
      <c r="H227" s="20">
        <v>0.14122999999999999</v>
      </c>
      <c r="I227" s="20">
        <v>0.18559999999999999</v>
      </c>
      <c r="J227" s="20">
        <v>0.13724</v>
      </c>
    </row>
    <row r="228" spans="1:10" x14ac:dyDescent="0.25">
      <c r="A228" s="20"/>
      <c r="B228" s="20"/>
      <c r="C228" s="20"/>
      <c r="D228" s="20"/>
      <c r="E228" s="20"/>
      <c r="G228" s="20"/>
      <c r="H228" s="20"/>
      <c r="I228" s="20"/>
      <c r="J228" s="20"/>
    </row>
    <row r="229" spans="1:10" x14ac:dyDescent="0.25">
      <c r="A229" s="20"/>
      <c r="B229" s="20"/>
      <c r="C229" s="20"/>
      <c r="D229" s="20"/>
      <c r="E229" s="20"/>
      <c r="G229" s="20"/>
      <c r="H229" s="20"/>
      <c r="I229" s="20"/>
      <c r="J229" s="20"/>
    </row>
    <row r="230" spans="1:10" x14ac:dyDescent="0.25">
      <c r="A230" s="20" t="s">
        <v>347</v>
      </c>
      <c r="B230" s="20">
        <v>6.6627000000000006E-2</v>
      </c>
      <c r="C230" s="20">
        <v>5.0591999999999998E-2</v>
      </c>
      <c r="D230" s="20">
        <v>4.6911000000000001E-2</v>
      </c>
      <c r="E230" s="20">
        <v>7.0005999999999999E-2</v>
      </c>
      <c r="G230" s="20">
        <v>0.18947</v>
      </c>
      <c r="H230" s="20">
        <v>0.20301</v>
      </c>
      <c r="I230" s="20">
        <v>0.30885000000000001</v>
      </c>
      <c r="J230" s="20">
        <v>0.15853</v>
      </c>
    </row>
    <row r="231" spans="1:10" x14ac:dyDescent="0.25">
      <c r="A231" s="20" t="s">
        <v>348</v>
      </c>
      <c r="B231" s="20">
        <v>7.4253E-2</v>
      </c>
      <c r="C231" s="20">
        <v>5.4088999999999998E-2</v>
      </c>
      <c r="D231" s="20">
        <v>4.9972999999999997E-2</v>
      </c>
      <c r="E231" s="20">
        <v>7.6238E-2</v>
      </c>
      <c r="G231" s="20">
        <v>0.25896999999999998</v>
      </c>
      <c r="H231" s="20">
        <v>0.27655000000000002</v>
      </c>
      <c r="I231" s="20">
        <v>0.47676000000000002</v>
      </c>
      <c r="J231" s="20">
        <v>0.2001</v>
      </c>
    </row>
    <row r="232" spans="1:10" x14ac:dyDescent="0.25">
      <c r="A232" s="20" t="s">
        <v>349</v>
      </c>
      <c r="B232" s="20">
        <v>6.0879999999999997E-2</v>
      </c>
      <c r="C232" s="20">
        <v>4.8410000000000002E-2</v>
      </c>
      <c r="D232" s="20">
        <v>4.5783999999999998E-2</v>
      </c>
      <c r="E232" s="20">
        <v>6.2825000000000006E-2</v>
      </c>
      <c r="G232" s="20">
        <v>0.18547</v>
      </c>
      <c r="H232" s="20">
        <v>0.22389999999999999</v>
      </c>
      <c r="I232" s="20">
        <v>0.26801000000000003</v>
      </c>
      <c r="J232" s="20">
        <v>0.15010999999999999</v>
      </c>
    </row>
    <row r="233" spans="1:10" x14ac:dyDescent="0.25">
      <c r="A233" s="20" t="s">
        <v>350</v>
      </c>
      <c r="B233" s="20">
        <v>7.0029999999999995E-2</v>
      </c>
      <c r="C233" s="20">
        <v>5.2760000000000001E-2</v>
      </c>
      <c r="D233" s="20">
        <v>4.9659000000000002E-2</v>
      </c>
      <c r="E233" s="20">
        <v>6.9963999999999998E-2</v>
      </c>
      <c r="G233" s="20">
        <v>0.28697</v>
      </c>
      <c r="H233" s="20">
        <v>0.37258999999999998</v>
      </c>
      <c r="I233" s="20">
        <v>0.62255000000000005</v>
      </c>
      <c r="J233" s="20">
        <v>0.24857000000000001</v>
      </c>
    </row>
    <row r="234" spans="1:10" x14ac:dyDescent="0.25">
      <c r="A234" s="20"/>
      <c r="B234" s="20"/>
      <c r="C234" s="20"/>
      <c r="D234" s="20"/>
      <c r="E234" s="20"/>
      <c r="G234" s="20"/>
      <c r="H234" s="20"/>
      <c r="I234" s="20"/>
      <c r="J234" s="20"/>
    </row>
    <row r="235" spans="1:10" x14ac:dyDescent="0.25">
      <c r="A235" s="20"/>
      <c r="B235" s="20"/>
      <c r="C235" s="20"/>
      <c r="D235" s="20"/>
      <c r="E235" s="20"/>
      <c r="G235" s="20"/>
      <c r="H235" s="20"/>
      <c r="I235" s="20"/>
      <c r="J235" s="20"/>
    </row>
    <row r="236" spans="1:10" x14ac:dyDescent="0.25">
      <c r="A236" s="20" t="s">
        <v>351</v>
      </c>
      <c r="B236" s="20">
        <v>6.0879999999999997E-2</v>
      </c>
      <c r="C236" s="20">
        <v>4.8410000000000002E-2</v>
      </c>
      <c r="D236" s="20">
        <v>4.5783999999999998E-2</v>
      </c>
      <c r="E236" s="20">
        <v>6.2825000000000006E-2</v>
      </c>
      <c r="G236" s="20">
        <v>0.18547</v>
      </c>
      <c r="H236" s="20">
        <v>0.22389999999999999</v>
      </c>
      <c r="I236" s="20">
        <v>0.26801000000000003</v>
      </c>
      <c r="J236" s="20">
        <v>0.15010999999999999</v>
      </c>
    </row>
    <row r="237" spans="1:10" x14ac:dyDescent="0.25">
      <c r="A237" s="20" t="s">
        <v>352</v>
      </c>
      <c r="B237" s="20">
        <v>7.0029999999999995E-2</v>
      </c>
      <c r="C237" s="20">
        <v>5.2760000000000001E-2</v>
      </c>
      <c r="D237" s="20">
        <v>4.9659000000000002E-2</v>
      </c>
      <c r="E237" s="20">
        <v>6.9963999999999998E-2</v>
      </c>
      <c r="G237" s="20">
        <v>0.28697</v>
      </c>
      <c r="H237" s="20">
        <v>0.37258999999999998</v>
      </c>
      <c r="I237" s="20">
        <v>0.62255000000000005</v>
      </c>
      <c r="J237" s="20">
        <v>0.24857000000000001</v>
      </c>
    </row>
    <row r="238" spans="1:10" x14ac:dyDescent="0.25">
      <c r="A238" s="20" t="s">
        <v>353</v>
      </c>
      <c r="B238" s="20">
        <v>6.9801000000000002E-2</v>
      </c>
      <c r="C238" s="20">
        <v>5.5603E-2</v>
      </c>
      <c r="D238" s="20">
        <v>5.3452E-2</v>
      </c>
      <c r="E238" s="20">
        <v>7.2151999999999994E-2</v>
      </c>
      <c r="G238" s="20">
        <v>0.22955</v>
      </c>
      <c r="H238" s="20">
        <v>0.2621</v>
      </c>
      <c r="I238" s="20">
        <v>0.32289000000000001</v>
      </c>
      <c r="J238" s="20">
        <v>0.17721999999999999</v>
      </c>
    </row>
    <row r="239" spans="1:10" x14ac:dyDescent="0.25">
      <c r="A239" s="20" t="s">
        <v>354</v>
      </c>
      <c r="B239" s="20">
        <v>8.1046000000000007E-2</v>
      </c>
      <c r="C239" s="20">
        <v>6.1012999999999998E-2</v>
      </c>
      <c r="D239" s="20">
        <v>5.8340999999999997E-2</v>
      </c>
      <c r="E239" s="20">
        <v>8.0959000000000003E-2</v>
      </c>
      <c r="G239" s="20">
        <v>0.38285999999999998</v>
      </c>
      <c r="H239" s="20">
        <v>0.45173000000000002</v>
      </c>
      <c r="I239" s="20">
        <v>0.84758</v>
      </c>
      <c r="J239" s="20">
        <v>0.29133999999999999</v>
      </c>
    </row>
    <row r="240" spans="1:10" x14ac:dyDescent="0.25">
      <c r="A240" s="20"/>
      <c r="B240" s="20"/>
      <c r="C240" s="20"/>
      <c r="D240" s="20"/>
      <c r="E240" s="20"/>
      <c r="G240" s="20"/>
      <c r="H240" s="20"/>
      <c r="I240" s="20"/>
      <c r="J240" s="20"/>
    </row>
    <row r="241" spans="1:10" x14ac:dyDescent="0.25">
      <c r="A241" s="20" t="s">
        <v>355</v>
      </c>
      <c r="B241" s="20">
        <v>5.3224E-2</v>
      </c>
      <c r="C241" s="20">
        <v>3.9718999999999997E-2</v>
      </c>
      <c r="D241" s="20">
        <v>3.7141E-2</v>
      </c>
      <c r="E241" s="20">
        <v>5.8957000000000002E-2</v>
      </c>
      <c r="G241" s="20">
        <v>0.10592</v>
      </c>
      <c r="H241" s="20">
        <v>0.10324</v>
      </c>
      <c r="I241" s="20">
        <v>0.13741</v>
      </c>
      <c r="J241" s="20">
        <v>0.10882</v>
      </c>
    </row>
    <row r="242" spans="1:10" x14ac:dyDescent="0.25">
      <c r="A242" s="20" t="s">
        <v>356</v>
      </c>
      <c r="B242" s="20">
        <v>6.0075999999999997E-2</v>
      </c>
      <c r="C242" s="20">
        <v>4.2333000000000003E-2</v>
      </c>
      <c r="D242" s="20">
        <v>3.9394999999999999E-2</v>
      </c>
      <c r="E242" s="20">
        <v>6.5422999999999995E-2</v>
      </c>
      <c r="G242" s="20">
        <v>0.15287999999999999</v>
      </c>
      <c r="H242" s="20">
        <v>0.1308</v>
      </c>
      <c r="I242" s="20">
        <v>0.18384</v>
      </c>
      <c r="J242" s="20">
        <v>0.13347999999999999</v>
      </c>
    </row>
    <row r="243" spans="1:10" x14ac:dyDescent="0.25">
      <c r="A243" s="20" t="s">
        <v>357</v>
      </c>
      <c r="B243" s="20">
        <v>6.6627000000000006E-2</v>
      </c>
      <c r="C243" s="20">
        <v>5.0591999999999998E-2</v>
      </c>
      <c r="D243" s="20">
        <v>4.6911000000000001E-2</v>
      </c>
      <c r="E243" s="20">
        <v>7.0005999999999999E-2</v>
      </c>
      <c r="G243" s="20">
        <v>0.18947</v>
      </c>
      <c r="H243" s="20">
        <v>0.20301</v>
      </c>
      <c r="I243" s="20">
        <v>0.30885000000000001</v>
      </c>
      <c r="J243" s="20">
        <v>0.15853</v>
      </c>
    </row>
    <row r="244" spans="1:10" x14ac:dyDescent="0.25">
      <c r="A244" s="20" t="s">
        <v>358</v>
      </c>
      <c r="B244" s="20">
        <v>7.4253E-2</v>
      </c>
      <c r="C244" s="20">
        <v>5.4088999999999998E-2</v>
      </c>
      <c r="D244" s="20">
        <v>4.9972999999999997E-2</v>
      </c>
      <c r="E244" s="20">
        <v>7.6238E-2</v>
      </c>
      <c r="G244" s="20">
        <v>0.25896999999999998</v>
      </c>
      <c r="H244" s="20">
        <v>0.27655000000000002</v>
      </c>
      <c r="I244" s="20">
        <v>0.47676000000000002</v>
      </c>
      <c r="J244" s="20">
        <v>0.2001</v>
      </c>
    </row>
    <row r="245" spans="1:10" x14ac:dyDescent="0.25">
      <c r="A245" s="20" t="s">
        <v>359</v>
      </c>
      <c r="B245" s="20">
        <v>5.9066E-2</v>
      </c>
      <c r="C245" s="20">
        <v>4.4102000000000002E-2</v>
      </c>
      <c r="D245" s="20">
        <v>4.1221000000000001E-2</v>
      </c>
      <c r="E245" s="20">
        <v>6.5578999999999998E-2</v>
      </c>
      <c r="G245" s="20">
        <v>0.1172</v>
      </c>
      <c r="H245" s="20">
        <v>0.11496000000000001</v>
      </c>
      <c r="I245" s="20">
        <v>0.15386</v>
      </c>
      <c r="J245" s="20">
        <v>0.1217</v>
      </c>
    </row>
    <row r="246" spans="1:10" x14ac:dyDescent="0.25">
      <c r="A246" s="20" t="s">
        <v>360</v>
      </c>
      <c r="B246" s="20">
        <v>6.8390000000000006E-2</v>
      </c>
      <c r="C246" s="20">
        <v>4.7919000000000003E-2</v>
      </c>
      <c r="D246" s="20">
        <v>4.4580000000000002E-2</v>
      </c>
      <c r="E246" s="20">
        <v>7.4228000000000002E-2</v>
      </c>
      <c r="G246" s="20">
        <v>0.17568</v>
      </c>
      <c r="H246" s="20">
        <v>0.14948</v>
      </c>
      <c r="I246" s="20">
        <v>0.21132999999999999</v>
      </c>
      <c r="J246" s="20">
        <v>0.15257999999999999</v>
      </c>
    </row>
    <row r="247" spans="1:10" x14ac:dyDescent="0.25">
      <c r="A247" s="20" t="s">
        <v>361</v>
      </c>
      <c r="B247" s="20">
        <v>6.0879999999999997E-2</v>
      </c>
      <c r="C247" s="20">
        <v>4.8410000000000002E-2</v>
      </c>
      <c r="D247" s="20">
        <v>4.5783999999999998E-2</v>
      </c>
      <c r="E247" s="20">
        <v>6.2825000000000006E-2</v>
      </c>
      <c r="G247" s="20">
        <v>0.18547</v>
      </c>
      <c r="H247" s="20">
        <v>0.22389999999999999</v>
      </c>
      <c r="I247" s="20">
        <v>0.26801000000000003</v>
      </c>
      <c r="J247" s="20">
        <v>0.15010999999999999</v>
      </c>
    </row>
    <row r="248" spans="1:10" x14ac:dyDescent="0.25">
      <c r="A248" s="20" t="s">
        <v>362</v>
      </c>
      <c r="B248" s="20">
        <v>7.0029999999999995E-2</v>
      </c>
      <c r="C248" s="20">
        <v>5.2760000000000001E-2</v>
      </c>
      <c r="D248" s="20">
        <v>4.9659000000000002E-2</v>
      </c>
      <c r="E248" s="20">
        <v>6.9963999999999998E-2</v>
      </c>
      <c r="G248" s="20">
        <v>0.28697</v>
      </c>
      <c r="H248" s="20">
        <v>0.37258999999999998</v>
      </c>
      <c r="I248" s="20">
        <v>0.62255000000000005</v>
      </c>
      <c r="J248" s="20">
        <v>0.24857000000000001</v>
      </c>
    </row>
    <row r="249" spans="1:10" x14ac:dyDescent="0.25">
      <c r="A249" s="20" t="s">
        <v>363</v>
      </c>
      <c r="B249" s="20">
        <v>5.9066E-2</v>
      </c>
      <c r="C249" s="20">
        <v>4.4102000000000002E-2</v>
      </c>
      <c r="D249" s="20">
        <v>4.1221000000000001E-2</v>
      </c>
      <c r="E249" s="20">
        <v>6.5578999999999998E-2</v>
      </c>
      <c r="G249" s="20">
        <v>0.1172</v>
      </c>
      <c r="H249" s="20">
        <v>0.11496000000000001</v>
      </c>
      <c r="I249" s="20">
        <v>0.15386</v>
      </c>
      <c r="J249" s="20">
        <v>0.1217</v>
      </c>
    </row>
    <row r="250" spans="1:10" x14ac:dyDescent="0.25">
      <c r="A250" s="20" t="s">
        <v>364</v>
      </c>
      <c r="B250" s="20">
        <v>6.8390000000000006E-2</v>
      </c>
      <c r="C250" s="20">
        <v>4.7919000000000003E-2</v>
      </c>
      <c r="D250" s="20">
        <v>4.4580000000000002E-2</v>
      </c>
      <c r="E250" s="20">
        <v>7.4228000000000002E-2</v>
      </c>
      <c r="G250" s="20">
        <v>0.17568</v>
      </c>
      <c r="H250" s="20">
        <v>0.14948</v>
      </c>
      <c r="I250" s="20">
        <v>0.21132999999999999</v>
      </c>
      <c r="J250" s="20">
        <v>0.15257999999999999</v>
      </c>
    </row>
    <row r="251" spans="1:10" x14ac:dyDescent="0.25">
      <c r="A251" s="20" t="s">
        <v>365</v>
      </c>
      <c r="B251" s="20">
        <v>6.9801000000000002E-2</v>
      </c>
      <c r="C251" s="20">
        <v>5.5603E-2</v>
      </c>
      <c r="D251" s="20">
        <v>5.3452E-2</v>
      </c>
      <c r="E251" s="20">
        <v>7.2151999999999994E-2</v>
      </c>
      <c r="G251" s="20">
        <v>0.22955</v>
      </c>
      <c r="H251" s="20">
        <v>0.2621</v>
      </c>
      <c r="I251" s="20">
        <v>0.32289000000000001</v>
      </c>
      <c r="J251" s="20">
        <v>0.17721999999999999</v>
      </c>
    </row>
    <row r="252" spans="1:10" x14ac:dyDescent="0.25">
      <c r="A252" s="20" t="s">
        <v>366</v>
      </c>
      <c r="B252" s="20">
        <v>8.1046000000000007E-2</v>
      </c>
      <c r="C252" s="20">
        <v>6.1012999999999998E-2</v>
      </c>
      <c r="D252" s="20">
        <v>5.8340999999999997E-2</v>
      </c>
      <c r="E252" s="20">
        <v>8.0959000000000003E-2</v>
      </c>
      <c r="G252" s="20">
        <v>0.38285999999999998</v>
      </c>
      <c r="H252" s="20">
        <v>0.45173000000000002</v>
      </c>
      <c r="I252" s="20">
        <v>0.84758</v>
      </c>
      <c r="J252" s="20">
        <v>0.29133999999999999</v>
      </c>
    </row>
    <row r="253" spans="1:10" x14ac:dyDescent="0.25">
      <c r="A253" s="20"/>
      <c r="B253" s="20"/>
      <c r="C253" s="20"/>
      <c r="D253" s="20"/>
      <c r="E253" s="20"/>
      <c r="G253" s="20"/>
      <c r="H253" s="20"/>
      <c r="I253" s="20"/>
      <c r="J253" s="20"/>
    </row>
    <row r="254" spans="1:10" x14ac:dyDescent="0.25">
      <c r="A254" s="20"/>
      <c r="B254" s="20"/>
      <c r="C254" s="20"/>
      <c r="D254" s="20"/>
      <c r="E254" s="20"/>
    </row>
    <row r="255" spans="1:10" x14ac:dyDescent="0.25">
      <c r="A255" s="20" t="s">
        <v>367</v>
      </c>
      <c r="B255" s="20">
        <v>1.7423000000000001E-2</v>
      </c>
      <c r="C255" s="20">
        <v>8.1150000000000007E-3</v>
      </c>
      <c r="D255" s="20">
        <v>8.744E-3</v>
      </c>
      <c r="E255" s="20">
        <v>1.2463999999999999E-2</v>
      </c>
      <c r="G255" s="20">
        <v>0.14238999999999999</v>
      </c>
      <c r="H255" s="20">
        <v>0.1226</v>
      </c>
      <c r="I255" s="20">
        <v>0.26264999999999999</v>
      </c>
      <c r="J255" s="20">
        <v>6.4210000000000003E-2</v>
      </c>
    </row>
    <row r="256" spans="1:10" x14ac:dyDescent="0.25">
      <c r="A256" s="20" t="s">
        <v>368</v>
      </c>
      <c r="B256" s="20">
        <v>6.8033999999999997E-2</v>
      </c>
      <c r="C256" s="20">
        <v>5.5287000000000003E-2</v>
      </c>
      <c r="D256" s="20">
        <v>5.0173000000000002E-2</v>
      </c>
      <c r="E256" s="20">
        <v>7.2433999999999998E-2</v>
      </c>
      <c r="G256" s="20">
        <v>0.20497000000000001</v>
      </c>
      <c r="H256" s="20">
        <v>0.28145999999999999</v>
      </c>
      <c r="I256" s="20">
        <v>0.37769000000000003</v>
      </c>
      <c r="J256" s="20">
        <v>0.21440999999999999</v>
      </c>
    </row>
    <row r="257" spans="1:10" x14ac:dyDescent="0.25">
      <c r="A257" s="20"/>
      <c r="B257" s="20"/>
      <c r="C257" s="20"/>
      <c r="D257" s="20"/>
      <c r="E257" s="20"/>
      <c r="G257" s="20"/>
      <c r="H257" s="20"/>
      <c r="I257" s="20"/>
      <c r="J257" s="20"/>
    </row>
    <row r="258" spans="1:10" x14ac:dyDescent="0.25">
      <c r="A258" s="20" t="s">
        <v>369</v>
      </c>
      <c r="B258" s="20">
        <v>4.5968000000000002E-2</v>
      </c>
      <c r="C258" s="20">
        <v>2.0556000000000001E-2</v>
      </c>
      <c r="D258" s="20">
        <v>2.1083999999999999E-2</v>
      </c>
      <c r="E258" s="20">
        <v>3.5305000000000003E-2</v>
      </c>
      <c r="G258" s="20">
        <v>0.13664999999999999</v>
      </c>
      <c r="H258" s="20">
        <v>8.6080000000000004E-2</v>
      </c>
      <c r="I258" s="20">
        <v>0.20175999999999999</v>
      </c>
      <c r="J258" s="20">
        <v>5.0250000000000003E-2</v>
      </c>
    </row>
    <row r="259" spans="1:10" x14ac:dyDescent="0.25">
      <c r="A259" s="20" t="s">
        <v>370</v>
      </c>
      <c r="B259" s="20">
        <v>7.0947999999999997E-2</v>
      </c>
      <c r="C259" s="20">
        <v>5.7480000000000003E-2</v>
      </c>
      <c r="D259" s="20">
        <v>5.1548999999999998E-2</v>
      </c>
      <c r="E259" s="20">
        <v>7.8562999999999994E-2</v>
      </c>
      <c r="G259" s="20">
        <v>0.20086999999999999</v>
      </c>
      <c r="H259" s="20">
        <v>0.23236999999999999</v>
      </c>
      <c r="I259" s="20">
        <v>0.32951000000000003</v>
      </c>
      <c r="J259" s="20">
        <v>0.18751000000000001</v>
      </c>
    </row>
    <row r="260" spans="1:10" x14ac:dyDescent="0.25">
      <c r="A260" s="20" t="s">
        <v>371</v>
      </c>
      <c r="B260" s="20">
        <v>1.7423000000000001E-2</v>
      </c>
      <c r="C260" s="20">
        <v>8.1150000000000007E-3</v>
      </c>
      <c r="D260" s="20">
        <v>8.744E-3</v>
      </c>
      <c r="E260" s="20">
        <v>1.2463999999999999E-2</v>
      </c>
      <c r="G260" s="20">
        <v>0.14238999999999999</v>
      </c>
      <c r="H260" s="20">
        <v>0.1226</v>
      </c>
      <c r="I260" s="20">
        <v>0.26264999999999999</v>
      </c>
      <c r="J260" s="20">
        <v>6.4210000000000003E-2</v>
      </c>
    </row>
    <row r="261" spans="1:10" x14ac:dyDescent="0.25">
      <c r="A261" s="20" t="s">
        <v>372</v>
      </c>
      <c r="B261" s="20">
        <v>6.8033999999999997E-2</v>
      </c>
      <c r="C261" s="20">
        <v>5.5287000000000003E-2</v>
      </c>
      <c r="D261" s="20">
        <v>5.0173000000000002E-2</v>
      </c>
      <c r="E261" s="20">
        <v>7.2433999999999998E-2</v>
      </c>
      <c r="G261" s="20">
        <v>0.20497000000000001</v>
      </c>
      <c r="H261" s="20">
        <v>0.28145999999999999</v>
      </c>
      <c r="I261" s="20">
        <v>0.37769000000000003</v>
      </c>
      <c r="J261" s="20">
        <v>0.21440999999999999</v>
      </c>
    </row>
    <row r="262" spans="1:10" x14ac:dyDescent="0.25">
      <c r="A262" s="20" t="s">
        <v>373</v>
      </c>
      <c r="B262" s="20">
        <v>2.4976000000000002E-2</v>
      </c>
      <c r="C262" s="20">
        <v>1.1774E-2</v>
      </c>
      <c r="D262" s="20">
        <v>1.3098E-2</v>
      </c>
      <c r="E262" s="20">
        <v>1.7953E-2</v>
      </c>
      <c r="G262" s="20">
        <v>0.23921000000000001</v>
      </c>
      <c r="H262" s="20">
        <v>0.17677999999999999</v>
      </c>
      <c r="I262" s="20">
        <v>0.43189</v>
      </c>
      <c r="J262" s="20">
        <v>8.9819999999999997E-2</v>
      </c>
    </row>
    <row r="263" spans="1:10" x14ac:dyDescent="0.25">
      <c r="A263" s="20" t="s">
        <v>374</v>
      </c>
      <c r="B263" s="20">
        <v>8.1778000000000003E-2</v>
      </c>
      <c r="C263" s="20">
        <v>6.6984000000000002E-2</v>
      </c>
      <c r="D263" s="20">
        <v>6.1735999999999999E-2</v>
      </c>
      <c r="E263" s="20">
        <v>8.7556999999999996E-2</v>
      </c>
      <c r="G263" s="20">
        <v>0.26280999999999999</v>
      </c>
      <c r="H263" s="20">
        <v>0.34279999999999999</v>
      </c>
      <c r="I263" s="20">
        <v>0.48359999999999997</v>
      </c>
      <c r="J263" s="20">
        <v>0.25786999999999999</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4"/>
  <sheetViews>
    <sheetView topLeftCell="A13" workbookViewId="0">
      <selection activeCell="A14" sqref="A14"/>
    </sheetView>
  </sheetViews>
  <sheetFormatPr defaultRowHeight="15" x14ac:dyDescent="0.25"/>
  <cols>
    <col min="1" max="1" width="19.42578125" customWidth="1"/>
    <col min="2" max="2" width="31.28515625" style="16" customWidth="1"/>
    <col min="3" max="3" width="68" style="16" customWidth="1"/>
    <col min="4" max="4" width="51.140625" style="16" customWidth="1"/>
    <col min="5" max="5" width="9.140625" style="16"/>
  </cols>
  <sheetData>
    <row r="1" spans="1:4" x14ac:dyDescent="0.25">
      <c r="A1" t="s">
        <v>378</v>
      </c>
      <c r="B1" s="16" t="s">
        <v>377</v>
      </c>
      <c r="C1" s="16" t="s">
        <v>387</v>
      </c>
      <c r="D1" s="16" t="s">
        <v>388</v>
      </c>
    </row>
    <row r="2" spans="1:4" ht="30" x14ac:dyDescent="0.25">
      <c r="A2" t="s">
        <v>389</v>
      </c>
      <c r="B2" s="16" t="s">
        <v>390</v>
      </c>
      <c r="C2" s="16" t="s">
        <v>392</v>
      </c>
      <c r="D2" s="16" t="s">
        <v>397</v>
      </c>
    </row>
    <row r="3" spans="1:4" x14ac:dyDescent="0.25">
      <c r="B3" s="16" t="s">
        <v>391</v>
      </c>
      <c r="C3" s="16" t="s">
        <v>393</v>
      </c>
      <c r="D3" s="16" t="s">
        <v>394</v>
      </c>
    </row>
    <row r="5" spans="1:4" ht="30" x14ac:dyDescent="0.25">
      <c r="A5" t="s">
        <v>379</v>
      </c>
      <c r="B5" s="16" t="s">
        <v>380</v>
      </c>
      <c r="C5" s="16" t="s">
        <v>395</v>
      </c>
      <c r="D5" s="16" t="s">
        <v>386</v>
      </c>
    </row>
    <row r="6" spans="1:4" ht="45" x14ac:dyDescent="0.25">
      <c r="B6" s="16" t="s">
        <v>381</v>
      </c>
      <c r="C6" s="16" t="s">
        <v>396</v>
      </c>
      <c r="D6" s="16" t="s">
        <v>409</v>
      </c>
    </row>
    <row r="7" spans="1:4" ht="60" x14ac:dyDescent="0.25">
      <c r="B7" s="16" t="s">
        <v>382</v>
      </c>
      <c r="C7" s="16" t="s">
        <v>398</v>
      </c>
      <c r="D7" s="16" t="s">
        <v>410</v>
      </c>
    </row>
    <row r="8" spans="1:4" ht="60" x14ac:dyDescent="0.25">
      <c r="B8" s="16" t="s">
        <v>383</v>
      </c>
      <c r="C8" s="16" t="s">
        <v>400</v>
      </c>
      <c r="D8" s="16" t="s">
        <v>411</v>
      </c>
    </row>
    <row r="9" spans="1:4" ht="75" x14ac:dyDescent="0.25">
      <c r="B9" s="16" t="s">
        <v>384</v>
      </c>
      <c r="C9" s="16" t="s">
        <v>399</v>
      </c>
      <c r="D9" s="16" t="s">
        <v>401</v>
      </c>
    </row>
    <row r="10" spans="1:4" ht="60" x14ac:dyDescent="0.25">
      <c r="B10" s="16" t="s">
        <v>385</v>
      </c>
      <c r="C10" s="16" t="s">
        <v>402</v>
      </c>
      <c r="D10" s="16" t="s">
        <v>403</v>
      </c>
    </row>
    <row r="12" spans="1:4" ht="105" x14ac:dyDescent="0.25">
      <c r="A12" t="s">
        <v>404</v>
      </c>
      <c r="B12" s="16" t="s">
        <v>405</v>
      </c>
      <c r="C12" s="16" t="s">
        <v>407</v>
      </c>
      <c r="D12" s="16" t="s">
        <v>412</v>
      </c>
    </row>
    <row r="13" spans="1:4" ht="120" x14ac:dyDescent="0.25">
      <c r="B13" s="16" t="s">
        <v>406</v>
      </c>
      <c r="C13" s="16" t="s">
        <v>408</v>
      </c>
      <c r="D13" s="16" t="s">
        <v>413</v>
      </c>
    </row>
    <row r="14" spans="1:4" ht="60" x14ac:dyDescent="0.25">
      <c r="A14" t="s">
        <v>414</v>
      </c>
      <c r="B14" s="16" t="s">
        <v>414</v>
      </c>
      <c r="C14" s="16" t="s">
        <v>415</v>
      </c>
      <c r="D14" s="16" t="s">
        <v>416</v>
      </c>
    </row>
  </sheetData>
  <pageMargins left="0.7" right="0.7" top="0.75" bottom="0.75" header="0.3" footer="0.3"/>
  <pageSetup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
  <sheetViews>
    <sheetView workbookViewId="0">
      <selection activeCell="B5" sqref="B5"/>
    </sheetView>
  </sheetViews>
  <sheetFormatPr defaultRowHeight="15" x14ac:dyDescent="0.25"/>
  <cols>
    <col min="1" max="1" width="58.42578125" style="15" bestFit="1" customWidth="1"/>
    <col min="2" max="2" width="77.28515625" style="15" customWidth="1"/>
    <col min="3" max="3" width="74.42578125" style="16" customWidth="1"/>
    <col min="4" max="4" width="56.140625" style="15" customWidth="1"/>
    <col min="5" max="7" width="9.140625" style="15"/>
  </cols>
  <sheetData>
    <row r="1" spans="1:3" x14ac:dyDescent="0.25">
      <c r="A1" s="15" t="s">
        <v>92</v>
      </c>
      <c r="B1" s="15" t="s">
        <v>94</v>
      </c>
      <c r="C1" s="16" t="s">
        <v>96</v>
      </c>
    </row>
    <row r="2" spans="1:3" ht="45" x14ac:dyDescent="0.25">
      <c r="A2" s="15" t="s">
        <v>93</v>
      </c>
      <c r="B2" s="16" t="s">
        <v>104</v>
      </c>
      <c r="C2" s="16" t="s">
        <v>95</v>
      </c>
    </row>
    <row r="3" spans="1:3" ht="120" x14ac:dyDescent="0.25">
      <c r="A3" s="15" t="s">
        <v>97</v>
      </c>
      <c r="B3" s="16" t="s">
        <v>100</v>
      </c>
      <c r="C3" s="16" t="s">
        <v>105</v>
      </c>
    </row>
    <row r="4" spans="1:3" ht="60" x14ac:dyDescent="0.25">
      <c r="A4" s="15" t="s">
        <v>98</v>
      </c>
      <c r="B4" s="16" t="s">
        <v>106</v>
      </c>
      <c r="C4" s="16" t="s">
        <v>101</v>
      </c>
    </row>
    <row r="5" spans="1:3" ht="60" x14ac:dyDescent="0.25">
      <c r="A5" s="15" t="s">
        <v>107</v>
      </c>
      <c r="B5" s="16" t="s">
        <v>108</v>
      </c>
      <c r="C5" s="16" t="s">
        <v>109</v>
      </c>
    </row>
    <row r="6" spans="1:3" ht="60" x14ac:dyDescent="0.25">
      <c r="A6" s="15" t="s">
        <v>110</v>
      </c>
      <c r="B6" s="16" t="s">
        <v>111</v>
      </c>
      <c r="C6" s="16" t="s">
        <v>112</v>
      </c>
    </row>
    <row r="7" spans="1:3" ht="60" x14ac:dyDescent="0.25">
      <c r="A7" s="15" t="s">
        <v>99</v>
      </c>
      <c r="B7" s="16" t="s">
        <v>102</v>
      </c>
      <c r="C7" s="16" t="s">
        <v>103</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B118"/>
  <sheetViews>
    <sheetView workbookViewId="0">
      <selection activeCell="A19" sqref="A19"/>
    </sheetView>
  </sheetViews>
  <sheetFormatPr defaultRowHeight="15" x14ac:dyDescent="0.25"/>
  <cols>
    <col min="1" max="1" width="78.5703125" style="1" bestFit="1" customWidth="1"/>
    <col min="2" max="2" width="12" style="1" bestFit="1" customWidth="1"/>
    <col min="3" max="3" width="18.85546875" style="1" bestFit="1" customWidth="1"/>
    <col min="4" max="4" width="15.5703125" style="1" bestFit="1" customWidth="1"/>
    <col min="5" max="5" width="17.42578125" style="1" customWidth="1"/>
    <col min="6" max="6" width="255.7109375" style="1" bestFit="1" customWidth="1"/>
    <col min="7" max="7" width="157.28515625" style="1" bestFit="1" customWidth="1"/>
  </cols>
  <sheetData>
    <row r="2" spans="1:6" x14ac:dyDescent="0.25">
      <c r="B2" s="1" t="s">
        <v>113</v>
      </c>
      <c r="C2" s="1" t="s">
        <v>114</v>
      </c>
      <c r="D2" s="4" t="s">
        <v>0</v>
      </c>
      <c r="E2" s="1" t="s">
        <v>80</v>
      </c>
    </row>
    <row r="3" spans="1:6" x14ac:dyDescent="0.25">
      <c r="A3" s="3" t="s">
        <v>1</v>
      </c>
      <c r="E3" s="1" t="s">
        <v>81</v>
      </c>
      <c r="F3" s="1" t="s">
        <v>82</v>
      </c>
    </row>
    <row r="4" spans="1:6" x14ac:dyDescent="0.25">
      <c r="A4" s="1" t="s">
        <v>2</v>
      </c>
      <c r="B4" s="1">
        <v>0.22</v>
      </c>
      <c r="C4" s="1" t="s">
        <v>115</v>
      </c>
      <c r="D4" s="1">
        <v>1</v>
      </c>
      <c r="E4" s="1">
        <v>1</v>
      </c>
      <c r="F4" s="1" t="s">
        <v>85</v>
      </c>
    </row>
    <row r="5" spans="1:6" x14ac:dyDescent="0.25">
      <c r="A5" s="1" t="s">
        <v>3</v>
      </c>
      <c r="B5" s="5">
        <v>9.7968572457944172E-2</v>
      </c>
      <c r="C5" s="1" t="s">
        <v>116</v>
      </c>
      <c r="D5" s="1">
        <v>2</v>
      </c>
      <c r="E5" s="1">
        <v>2</v>
      </c>
      <c r="F5" s="1" t="s">
        <v>87</v>
      </c>
    </row>
    <row r="6" spans="1:6" x14ac:dyDescent="0.25">
      <c r="B6" s="5"/>
      <c r="E6" s="1">
        <v>3</v>
      </c>
      <c r="F6" s="1" t="s">
        <v>83</v>
      </c>
    </row>
    <row r="7" spans="1:6" x14ac:dyDescent="0.25">
      <c r="A7" s="3" t="s">
        <v>4</v>
      </c>
      <c r="B7" s="5"/>
      <c r="E7" s="1">
        <v>4</v>
      </c>
      <c r="F7" s="1" t="s">
        <v>84</v>
      </c>
    </row>
    <row r="8" spans="1:6" x14ac:dyDescent="0.25">
      <c r="A8" s="1" t="s">
        <v>91</v>
      </c>
      <c r="B8" s="4">
        <v>7.0000000000000007E-2</v>
      </c>
      <c r="C8" s="1" t="s">
        <v>117</v>
      </c>
      <c r="D8" s="1">
        <v>3</v>
      </c>
      <c r="E8" s="1">
        <v>5</v>
      </c>
      <c r="F8" s="1" t="s">
        <v>88</v>
      </c>
    </row>
    <row r="9" spans="1:6" x14ac:dyDescent="0.25">
      <c r="A9" s="1" t="s">
        <v>5</v>
      </c>
      <c r="B9" s="4">
        <v>0.14000000000000001</v>
      </c>
      <c r="C9" s="1" t="s">
        <v>118</v>
      </c>
      <c r="D9" s="1">
        <v>4</v>
      </c>
      <c r="E9" s="1">
        <v>6</v>
      </c>
      <c r="F9" s="1" t="s">
        <v>89</v>
      </c>
    </row>
    <row r="10" spans="1:6" x14ac:dyDescent="0.25">
      <c r="A10" s="1" t="s">
        <v>6</v>
      </c>
      <c r="B10" s="4">
        <v>0.7451093210586881</v>
      </c>
      <c r="C10" s="1" t="s">
        <v>119</v>
      </c>
      <c r="D10" s="1">
        <v>4</v>
      </c>
      <c r="E10" s="1">
        <v>7</v>
      </c>
      <c r="F10" s="1" t="s">
        <v>90</v>
      </c>
    </row>
    <row r="11" spans="1:6" x14ac:dyDescent="0.25">
      <c r="A11" s="1" t="s">
        <v>7</v>
      </c>
      <c r="B11" s="4">
        <v>0.31</v>
      </c>
      <c r="C11" s="1" t="s">
        <v>118</v>
      </c>
      <c r="D11" s="1">
        <v>1</v>
      </c>
      <c r="E11" s="1">
        <v>8</v>
      </c>
      <c r="F11" s="17" t="s">
        <v>121</v>
      </c>
    </row>
    <row r="12" spans="1:6" x14ac:dyDescent="0.25">
      <c r="E12" s="1">
        <v>9</v>
      </c>
      <c r="F12" s="17" t="s">
        <v>122</v>
      </c>
    </row>
    <row r="13" spans="1:6" x14ac:dyDescent="0.25">
      <c r="A13" s="3" t="s">
        <v>8</v>
      </c>
      <c r="B13" s="5"/>
      <c r="E13" s="1">
        <v>10</v>
      </c>
      <c r="F13" s="1" t="s">
        <v>86</v>
      </c>
    </row>
    <row r="14" spans="1:6" x14ac:dyDescent="0.25">
      <c r="A14" s="1" t="s">
        <v>9</v>
      </c>
      <c r="B14" s="4">
        <v>6.2581836494879972E-2</v>
      </c>
      <c r="C14" s="1" t="s">
        <v>117</v>
      </c>
      <c r="D14" s="1">
        <v>4</v>
      </c>
      <c r="E14" s="1">
        <v>11</v>
      </c>
      <c r="F14" s="17" t="s">
        <v>123</v>
      </c>
    </row>
    <row r="15" spans="1:6" x14ac:dyDescent="0.25">
      <c r="A15" s="1" t="s">
        <v>10</v>
      </c>
      <c r="B15" s="4">
        <v>7.0000000000000007E-2</v>
      </c>
      <c r="C15" s="1" t="s">
        <v>118</v>
      </c>
      <c r="D15" s="1">
        <v>3</v>
      </c>
      <c r="E15" s="1">
        <v>12</v>
      </c>
      <c r="F15" s="17" t="s">
        <v>124</v>
      </c>
    </row>
    <row r="16" spans="1:6" x14ac:dyDescent="0.25">
      <c r="A16" s="1" t="s">
        <v>11</v>
      </c>
      <c r="B16" s="4">
        <v>0.71969111969111965</v>
      </c>
      <c r="C16" s="1" t="s">
        <v>120</v>
      </c>
      <c r="D16" s="1">
        <v>4</v>
      </c>
    </row>
    <row r="18" spans="1:4" x14ac:dyDescent="0.25">
      <c r="A18" s="3" t="s">
        <v>12</v>
      </c>
      <c r="B18" s="4"/>
    </row>
    <row r="19" spans="1:4" x14ac:dyDescent="0.25">
      <c r="A19" s="1" t="s">
        <v>13</v>
      </c>
      <c r="B19" s="4">
        <v>9.0333716915995385E-2</v>
      </c>
      <c r="C19" s="1" t="s">
        <v>116</v>
      </c>
      <c r="D19" s="1">
        <v>4</v>
      </c>
    </row>
    <row r="20" spans="1:4" x14ac:dyDescent="0.25">
      <c r="A20" s="1" t="s">
        <v>14</v>
      </c>
      <c r="B20" s="4">
        <v>0.33655000000000002</v>
      </c>
      <c r="C20" s="1" t="s">
        <v>117</v>
      </c>
      <c r="D20" s="1">
        <v>5</v>
      </c>
    </row>
    <row r="22" spans="1:4" x14ac:dyDescent="0.25">
      <c r="A22" s="3" t="s">
        <v>15</v>
      </c>
      <c r="B22" s="4"/>
    </row>
    <row r="23" spans="1:4" x14ac:dyDescent="0.25">
      <c r="A23" s="1" t="s">
        <v>16</v>
      </c>
      <c r="B23" s="5">
        <v>0.29844999999999999</v>
      </c>
      <c r="C23" s="1" t="s">
        <v>117</v>
      </c>
      <c r="D23" s="1">
        <v>5</v>
      </c>
    </row>
    <row r="24" spans="1:4" x14ac:dyDescent="0.25">
      <c r="A24" s="1" t="s">
        <v>17</v>
      </c>
      <c r="B24" s="5">
        <v>0.2</v>
      </c>
      <c r="C24" s="1" t="s">
        <v>117</v>
      </c>
      <c r="D24" s="1">
        <v>1</v>
      </c>
    </row>
    <row r="26" spans="1:4" x14ac:dyDescent="0.25">
      <c r="A26" s="3" t="s">
        <v>18</v>
      </c>
      <c r="B26" s="5"/>
    </row>
    <row r="27" spans="1:4" x14ac:dyDescent="0.25">
      <c r="A27" s="1" t="s">
        <v>19</v>
      </c>
      <c r="B27" s="4">
        <v>1.8113433937883609E-2</v>
      </c>
      <c r="C27" s="1" t="s">
        <v>117</v>
      </c>
      <c r="D27" s="1">
        <v>4</v>
      </c>
    </row>
    <row r="28" spans="1:4" x14ac:dyDescent="0.25">
      <c r="A28" s="1" t="s">
        <v>20</v>
      </c>
      <c r="B28" s="4">
        <v>0.16845493562231759</v>
      </c>
      <c r="C28" s="1" t="s">
        <v>116</v>
      </c>
      <c r="D28" s="1">
        <v>4</v>
      </c>
    </row>
    <row r="29" spans="1:4" x14ac:dyDescent="0.25">
      <c r="A29" s="1" t="s">
        <v>21</v>
      </c>
      <c r="B29" s="4">
        <f>B16*B28</f>
        <v>0.12123552123552123</v>
      </c>
      <c r="C29" s="1" t="s">
        <v>116</v>
      </c>
      <c r="D29" s="1">
        <v>4</v>
      </c>
    </row>
    <row r="30" spans="1:4" x14ac:dyDescent="0.25">
      <c r="B30" s="4"/>
    </row>
    <row r="31" spans="1:4" x14ac:dyDescent="0.25">
      <c r="A31" s="3" t="s">
        <v>22</v>
      </c>
      <c r="B31" s="4"/>
    </row>
    <row r="32" spans="1:4" x14ac:dyDescent="0.25">
      <c r="A32" s="1" t="s">
        <v>23</v>
      </c>
      <c r="B32" s="4">
        <v>9.7133028941930512E-3</v>
      </c>
      <c r="C32" s="1" t="s">
        <v>115</v>
      </c>
      <c r="D32" s="1">
        <v>4</v>
      </c>
    </row>
    <row r="33" spans="1:4" x14ac:dyDescent="0.25">
      <c r="A33" s="1" t="s">
        <v>24</v>
      </c>
      <c r="B33" s="4">
        <v>0.02</v>
      </c>
      <c r="C33" s="1" t="s">
        <v>115</v>
      </c>
      <c r="D33" s="1">
        <v>4</v>
      </c>
    </row>
    <row r="34" spans="1:4" x14ac:dyDescent="0.25">
      <c r="A34" s="1" t="s">
        <v>25</v>
      </c>
      <c r="B34" s="4">
        <v>0.47</v>
      </c>
      <c r="C34" s="1" t="s">
        <v>115</v>
      </c>
      <c r="D34" s="1">
        <v>5</v>
      </c>
    </row>
    <row r="35" spans="1:4" x14ac:dyDescent="0.25">
      <c r="B35" s="4"/>
    </row>
    <row r="36" spans="1:4" x14ac:dyDescent="0.25">
      <c r="A36" s="3" t="s">
        <v>26</v>
      </c>
      <c r="B36" s="4"/>
    </row>
    <row r="37" spans="1:4" x14ac:dyDescent="0.25">
      <c r="A37" s="1" t="s">
        <v>27</v>
      </c>
      <c r="B37" s="4">
        <v>0.44</v>
      </c>
      <c r="C37" s="1" t="s">
        <v>115</v>
      </c>
      <c r="D37" s="1">
        <v>5</v>
      </c>
    </row>
    <row r="39" spans="1:4" x14ac:dyDescent="0.25">
      <c r="A39" s="3" t="s">
        <v>28</v>
      </c>
      <c r="B39" s="5"/>
    </row>
    <row r="40" spans="1:4" x14ac:dyDescent="0.25">
      <c r="A40" s="1" t="s">
        <v>29</v>
      </c>
      <c r="B40" s="1">
        <f>B77+B42</f>
        <v>0.13151014176218112</v>
      </c>
      <c r="C40" s="1" t="s">
        <v>117</v>
      </c>
      <c r="D40" s="1">
        <v>4</v>
      </c>
    </row>
    <row r="41" spans="1:4" x14ac:dyDescent="0.25">
      <c r="A41" s="1" t="s">
        <v>30</v>
      </c>
      <c r="B41" s="4">
        <v>0.49498069498069497</v>
      </c>
      <c r="C41" s="1" t="s">
        <v>116</v>
      </c>
      <c r="D41" s="1">
        <v>4</v>
      </c>
    </row>
    <row r="42" spans="1:4" x14ac:dyDescent="0.25">
      <c r="A42" s="1" t="s">
        <v>31</v>
      </c>
      <c r="B42" s="4">
        <v>0.13025807762649869</v>
      </c>
      <c r="C42" s="1" t="s">
        <v>115</v>
      </c>
      <c r="D42" s="1">
        <v>4</v>
      </c>
    </row>
    <row r="43" spans="1:4" x14ac:dyDescent="0.25">
      <c r="A43" s="1" t="s">
        <v>31</v>
      </c>
      <c r="B43" s="4">
        <v>0.16</v>
      </c>
      <c r="C43" s="1" t="s">
        <v>117</v>
      </c>
      <c r="D43" s="1">
        <v>6</v>
      </c>
    </row>
    <row r="44" spans="1:4" x14ac:dyDescent="0.25">
      <c r="B44" s="4"/>
    </row>
    <row r="45" spans="1:4" x14ac:dyDescent="0.25">
      <c r="A45" s="3" t="s">
        <v>32</v>
      </c>
      <c r="B45" s="5"/>
    </row>
    <row r="46" spans="1:4" x14ac:dyDescent="0.25">
      <c r="A46" s="1" t="s">
        <v>33</v>
      </c>
      <c r="B46" s="4">
        <v>0.39</v>
      </c>
      <c r="C46" s="1" t="s">
        <v>118</v>
      </c>
      <c r="D46" s="1">
        <v>5</v>
      </c>
    </row>
    <row r="47" spans="1:4" x14ac:dyDescent="0.25">
      <c r="A47" s="1" t="s">
        <v>34</v>
      </c>
      <c r="B47" s="4">
        <v>7.2988633831067531E-2</v>
      </c>
      <c r="C47" s="1" t="s">
        <v>118</v>
      </c>
      <c r="D47" s="1">
        <v>4</v>
      </c>
    </row>
    <row r="48" spans="1:4" x14ac:dyDescent="0.25">
      <c r="A48" s="1" t="s">
        <v>35</v>
      </c>
      <c r="B48" s="4">
        <v>0.81747269890795626</v>
      </c>
      <c r="C48" s="1" t="s">
        <v>116</v>
      </c>
      <c r="D48" s="1">
        <v>4</v>
      </c>
    </row>
    <row r="49" spans="1:4" x14ac:dyDescent="0.25">
      <c r="A49" s="1" t="s">
        <v>36</v>
      </c>
      <c r="B49" s="4">
        <v>0.09</v>
      </c>
      <c r="C49" s="1" t="s">
        <v>117</v>
      </c>
      <c r="D49" s="1">
        <v>7</v>
      </c>
    </row>
    <row r="50" spans="1:4" x14ac:dyDescent="0.25">
      <c r="A50" s="1" t="s">
        <v>37</v>
      </c>
      <c r="B50" s="4">
        <v>0.435</v>
      </c>
      <c r="C50" s="1" t="s">
        <v>117</v>
      </c>
      <c r="D50" s="1">
        <v>8</v>
      </c>
    </row>
    <row r="51" spans="1:4" x14ac:dyDescent="0.25">
      <c r="A51" s="1" t="s">
        <v>38</v>
      </c>
      <c r="B51" s="4">
        <v>0.08</v>
      </c>
      <c r="C51" s="1" t="s">
        <v>115</v>
      </c>
      <c r="D51" s="1">
        <v>9</v>
      </c>
    </row>
    <row r="52" spans="1:4" x14ac:dyDescent="0.25">
      <c r="B52" s="4"/>
    </row>
    <row r="53" spans="1:4" x14ac:dyDescent="0.25">
      <c r="A53" s="3" t="s">
        <v>39</v>
      </c>
      <c r="B53" s="4"/>
    </row>
    <row r="54" spans="1:4" x14ac:dyDescent="0.25">
      <c r="A54" s="1" t="s">
        <v>40</v>
      </c>
      <c r="B54" s="4">
        <v>0.03</v>
      </c>
      <c r="C54" s="1" t="s">
        <v>115</v>
      </c>
      <c r="D54" s="1">
        <v>10</v>
      </c>
    </row>
    <row r="55" spans="1:4" x14ac:dyDescent="0.25">
      <c r="A55" s="1" t="s">
        <v>41</v>
      </c>
      <c r="B55" s="4">
        <v>0.01</v>
      </c>
      <c r="C55" s="1" t="s">
        <v>115</v>
      </c>
      <c r="D55" s="1">
        <v>10</v>
      </c>
    </row>
    <row r="56" spans="1:4" x14ac:dyDescent="0.25">
      <c r="A56" s="1" t="s">
        <v>42</v>
      </c>
      <c r="B56" s="1">
        <f>0.36*0.32</f>
        <v>0.1152</v>
      </c>
      <c r="C56" s="1" t="s">
        <v>115</v>
      </c>
      <c r="D56" s="1">
        <v>9</v>
      </c>
    </row>
    <row r="57" spans="1:4" x14ac:dyDescent="0.25">
      <c r="A57" s="1" t="s">
        <v>43</v>
      </c>
      <c r="B57" s="4">
        <v>0.03</v>
      </c>
      <c r="C57" s="1" t="s">
        <v>115</v>
      </c>
      <c r="D57" s="1">
        <v>11</v>
      </c>
    </row>
    <row r="58" spans="1:4" x14ac:dyDescent="0.25">
      <c r="B58" s="4"/>
    </row>
    <row r="59" spans="1:4" x14ac:dyDescent="0.25">
      <c r="A59" s="3" t="s">
        <v>44</v>
      </c>
      <c r="B59" s="4"/>
    </row>
    <row r="60" spans="1:4" x14ac:dyDescent="0.25">
      <c r="A60" s="1" t="s">
        <v>45</v>
      </c>
      <c r="B60" s="4">
        <v>0.01</v>
      </c>
      <c r="C60" s="1" t="s">
        <v>115</v>
      </c>
      <c r="D60" s="1">
        <v>10</v>
      </c>
    </row>
    <row r="61" spans="1:4" x14ac:dyDescent="0.25">
      <c r="A61" s="1" t="s">
        <v>46</v>
      </c>
      <c r="B61" s="4">
        <v>0.03</v>
      </c>
      <c r="C61" s="1" t="s">
        <v>115</v>
      </c>
      <c r="D61" s="1">
        <v>10</v>
      </c>
    </row>
    <row r="62" spans="1:4" x14ac:dyDescent="0.25">
      <c r="A62" s="1" t="s">
        <v>47</v>
      </c>
      <c r="B62" s="4">
        <v>4.5215054101068212E-3</v>
      </c>
      <c r="C62" s="1" t="s">
        <v>115</v>
      </c>
      <c r="D62" s="1">
        <v>11</v>
      </c>
    </row>
    <row r="63" spans="1:4" x14ac:dyDescent="0.25">
      <c r="B63" s="4"/>
    </row>
    <row r="64" spans="1:4" x14ac:dyDescent="0.25">
      <c r="A64" s="3" t="s">
        <v>48</v>
      </c>
      <c r="B64" s="4"/>
    </row>
    <row r="65" spans="1:4" x14ac:dyDescent="0.25">
      <c r="A65" s="1" t="s">
        <v>49</v>
      </c>
      <c r="B65" s="4">
        <v>0.03</v>
      </c>
      <c r="C65" s="1" t="s">
        <v>115</v>
      </c>
      <c r="D65" s="1">
        <v>10</v>
      </c>
    </row>
    <row r="66" spans="1:4" x14ac:dyDescent="0.25">
      <c r="A66" s="1" t="s">
        <v>50</v>
      </c>
      <c r="B66" s="4">
        <v>7.0000000000000007E-2</v>
      </c>
      <c r="C66" s="1" t="s">
        <v>115</v>
      </c>
      <c r="D66" s="1">
        <v>10</v>
      </c>
    </row>
    <row r="67" spans="1:4" x14ac:dyDescent="0.25">
      <c r="A67" s="1" t="s">
        <v>51</v>
      </c>
      <c r="B67" s="4">
        <v>0.2670579150579151</v>
      </c>
      <c r="C67" s="1" t="s">
        <v>116</v>
      </c>
      <c r="D67" s="1">
        <v>4</v>
      </c>
    </row>
    <row r="68" spans="1:4" x14ac:dyDescent="0.25">
      <c r="A68" s="1" t="s">
        <v>52</v>
      </c>
      <c r="B68" s="4">
        <v>1.4506496524092716E-2</v>
      </c>
      <c r="C68" s="1" t="s">
        <v>118</v>
      </c>
      <c r="D68" s="1">
        <v>11</v>
      </c>
    </row>
    <row r="69" spans="1:4" x14ac:dyDescent="0.25">
      <c r="B69" s="4"/>
    </row>
    <row r="70" spans="1:4" x14ac:dyDescent="0.25">
      <c r="A70" s="3" t="s">
        <v>53</v>
      </c>
      <c r="B70" s="4"/>
    </row>
    <row r="71" spans="1:4" x14ac:dyDescent="0.25">
      <c r="A71" s="1" t="s">
        <v>54</v>
      </c>
      <c r="B71" s="4">
        <v>1.426054861169365E-2</v>
      </c>
      <c r="C71" s="1" t="s">
        <v>115</v>
      </c>
      <c r="D71" s="1">
        <v>4</v>
      </c>
    </row>
    <row r="72" spans="1:4" x14ac:dyDescent="0.25">
      <c r="A72" s="1" t="s">
        <v>55</v>
      </c>
      <c r="B72" s="4">
        <v>0.12977099236641201</v>
      </c>
      <c r="C72" s="1" t="s">
        <v>116</v>
      </c>
      <c r="D72" s="1">
        <v>4</v>
      </c>
    </row>
    <row r="73" spans="1:4" x14ac:dyDescent="0.25">
      <c r="A73" s="1" t="s">
        <v>56</v>
      </c>
      <c r="B73" s="1">
        <f>0.33/4</f>
        <v>8.2500000000000004E-2</v>
      </c>
      <c r="C73" s="1" t="s">
        <v>115</v>
      </c>
      <c r="D73" s="1">
        <v>8</v>
      </c>
    </row>
    <row r="74" spans="1:4" x14ac:dyDescent="0.25">
      <c r="B74" s="4"/>
    </row>
    <row r="75" spans="1:4" x14ac:dyDescent="0.25">
      <c r="A75" s="3" t="s">
        <v>57</v>
      </c>
      <c r="B75" s="6"/>
      <c r="D75" s="3"/>
    </row>
    <row r="76" spans="1:4" x14ac:dyDescent="0.25">
      <c r="A76" s="1" t="s">
        <v>58</v>
      </c>
      <c r="B76" s="1">
        <v>0.08</v>
      </c>
      <c r="C76" s="1" t="s">
        <v>115</v>
      </c>
      <c r="D76" s="1">
        <v>8</v>
      </c>
    </row>
    <row r="77" spans="1:4" x14ac:dyDescent="0.25">
      <c r="A77" s="1" t="s">
        <v>59</v>
      </c>
      <c r="B77" s="4">
        <v>1.2520641356824479E-3</v>
      </c>
      <c r="C77" s="1" t="s">
        <v>115</v>
      </c>
      <c r="D77" s="1">
        <v>4</v>
      </c>
    </row>
    <row r="78" spans="1:4" x14ac:dyDescent="0.25">
      <c r="B78" s="4"/>
    </row>
    <row r="79" spans="1:4" x14ac:dyDescent="0.25">
      <c r="A79" s="3" t="s">
        <v>60</v>
      </c>
      <c r="B79" s="4"/>
    </row>
    <row r="80" spans="1:4" x14ac:dyDescent="0.25">
      <c r="A80" s="1" t="s">
        <v>61</v>
      </c>
      <c r="B80" s="1">
        <f>0.073/3</f>
        <v>2.4333333333333332E-2</v>
      </c>
      <c r="C80" s="1" t="s">
        <v>115</v>
      </c>
      <c r="D80" s="1">
        <v>12</v>
      </c>
    </row>
    <row r="81" spans="1:28" x14ac:dyDescent="0.25">
      <c r="B81" s="4"/>
    </row>
    <row r="82" spans="1:28" x14ac:dyDescent="0.25">
      <c r="A82" s="3" t="s">
        <v>62</v>
      </c>
      <c r="B82" s="4"/>
    </row>
    <row r="83" spans="1:28" x14ac:dyDescent="0.25">
      <c r="A83" s="1" t="s">
        <v>63</v>
      </c>
      <c r="B83" s="1">
        <v>0.09</v>
      </c>
      <c r="C83" s="1" t="s">
        <v>115</v>
      </c>
      <c r="D83" s="1">
        <v>1</v>
      </c>
    </row>
    <row r="84" spans="1:28" x14ac:dyDescent="0.25">
      <c r="B84" s="4"/>
    </row>
    <row r="85" spans="1:28" x14ac:dyDescent="0.25">
      <c r="A85" s="3" t="s">
        <v>64</v>
      </c>
      <c r="B85" s="4"/>
    </row>
    <row r="86" spans="1:28" x14ac:dyDescent="0.25">
      <c r="A86" s="1" t="s">
        <v>65</v>
      </c>
      <c r="B86" s="4">
        <v>7.0000000000000007E-2</v>
      </c>
      <c r="C86" s="1" t="s">
        <v>115</v>
      </c>
      <c r="D86" s="1">
        <v>1</v>
      </c>
    </row>
    <row r="87" spans="1:28" x14ac:dyDescent="0.25">
      <c r="B87" s="4"/>
    </row>
    <row r="88" spans="1:28" s="12" customFormat="1" x14ac:dyDescent="0.25">
      <c r="A88" s="8" t="s">
        <v>66</v>
      </c>
      <c r="B88" s="9"/>
      <c r="C88" s="9"/>
      <c r="D88" s="10"/>
      <c r="E88" s="9"/>
      <c r="F88" s="9"/>
      <c r="G88" s="10"/>
      <c r="H88" s="9"/>
      <c r="I88" s="9"/>
      <c r="J88" s="10"/>
      <c r="K88" s="9"/>
      <c r="L88" s="9"/>
      <c r="M88" s="10"/>
      <c r="N88" s="9"/>
      <c r="O88" s="11"/>
      <c r="P88" s="9"/>
      <c r="Q88" s="8"/>
      <c r="R88" s="8"/>
      <c r="S88" s="8"/>
      <c r="T88" s="8"/>
      <c r="U88" s="8"/>
      <c r="V88" s="8"/>
      <c r="W88" s="8"/>
      <c r="X88" s="8"/>
      <c r="Y88" s="8"/>
      <c r="Z88" s="8"/>
      <c r="AA88" s="8"/>
      <c r="AB88" s="8"/>
    </row>
    <row r="89" spans="1:28" x14ac:dyDescent="0.25">
      <c r="B89" s="4"/>
      <c r="C89" s="4"/>
      <c r="D89" s="18"/>
      <c r="E89" s="1" t="s">
        <v>80</v>
      </c>
      <c r="H89" s="2"/>
      <c r="I89" s="2"/>
      <c r="J89" s="13"/>
      <c r="K89" s="2"/>
      <c r="L89" s="2"/>
      <c r="M89" s="13"/>
      <c r="N89" s="2"/>
      <c r="O89" s="14"/>
      <c r="P89" s="2"/>
    </row>
    <row r="90" spans="1:28" x14ac:dyDescent="0.25">
      <c r="A90" s="1" t="s">
        <v>67</v>
      </c>
      <c r="B90" s="1" t="s">
        <v>68</v>
      </c>
      <c r="C90" s="1" t="s">
        <v>69</v>
      </c>
      <c r="D90" s="1" t="s">
        <v>70</v>
      </c>
      <c r="E90" s="1" t="s">
        <v>81</v>
      </c>
      <c r="F90" s="1" t="s">
        <v>82</v>
      </c>
    </row>
    <row r="91" spans="1:28" x14ac:dyDescent="0.25">
      <c r="A91" s="3" t="s">
        <v>71</v>
      </c>
      <c r="B91" s="3"/>
      <c r="C91" s="3"/>
      <c r="D91" s="3"/>
      <c r="E91" s="1">
        <v>1</v>
      </c>
      <c r="F91" s="17" t="s">
        <v>125</v>
      </c>
    </row>
    <row r="92" spans="1:28" x14ac:dyDescent="0.25">
      <c r="B92" s="1">
        <v>0.71</v>
      </c>
      <c r="C92" s="1">
        <v>0.68500000000000005</v>
      </c>
      <c r="D92" s="1">
        <v>1</v>
      </c>
      <c r="E92" s="1">
        <v>2</v>
      </c>
      <c r="F92" s="17" t="s">
        <v>126</v>
      </c>
    </row>
    <row r="93" spans="1:28" x14ac:dyDescent="0.25">
      <c r="B93" s="1" t="s">
        <v>72</v>
      </c>
      <c r="C93" s="1">
        <v>0.25</v>
      </c>
      <c r="D93" s="1">
        <v>2</v>
      </c>
      <c r="E93" s="1">
        <v>3</v>
      </c>
      <c r="F93" s="17" t="s">
        <v>127</v>
      </c>
    </row>
    <row r="94" spans="1:28" x14ac:dyDescent="0.25">
      <c r="B94" s="1">
        <v>0.44</v>
      </c>
      <c r="C94" s="1">
        <v>0.25</v>
      </c>
      <c r="D94" s="19">
        <v>3</v>
      </c>
      <c r="E94" s="1">
        <v>4</v>
      </c>
      <c r="F94" s="17" t="s">
        <v>128</v>
      </c>
    </row>
    <row r="95" spans="1:28" x14ac:dyDescent="0.25">
      <c r="D95" s="19"/>
      <c r="E95" s="1">
        <v>5</v>
      </c>
      <c r="F95" s="17" t="s">
        <v>129</v>
      </c>
    </row>
    <row r="96" spans="1:28" x14ac:dyDescent="0.25">
      <c r="A96" s="3" t="s">
        <v>73</v>
      </c>
      <c r="B96" s="1">
        <v>0.33</v>
      </c>
      <c r="C96" s="1">
        <v>1</v>
      </c>
      <c r="D96" s="1">
        <v>4</v>
      </c>
      <c r="E96" s="1">
        <v>6</v>
      </c>
      <c r="F96" s="17" t="s">
        <v>130</v>
      </c>
    </row>
    <row r="97" spans="1:7" x14ac:dyDescent="0.25">
      <c r="B97" s="1">
        <v>0.43</v>
      </c>
      <c r="C97" s="1">
        <v>1</v>
      </c>
      <c r="D97" s="1">
        <v>5</v>
      </c>
      <c r="E97" s="1">
        <v>7</v>
      </c>
      <c r="F97" s="17" t="s">
        <v>131</v>
      </c>
    </row>
    <row r="98" spans="1:7" x14ac:dyDescent="0.25">
      <c r="B98" s="1">
        <v>0.27</v>
      </c>
      <c r="C98" s="1">
        <v>0.5</v>
      </c>
      <c r="D98" s="1">
        <v>6</v>
      </c>
      <c r="E98" s="1">
        <v>8</v>
      </c>
      <c r="F98" s="17" t="s">
        <v>132</v>
      </c>
    </row>
    <row r="99" spans="1:7" x14ac:dyDescent="0.25">
      <c r="E99" s="1">
        <v>9</v>
      </c>
      <c r="F99" s="17" t="s">
        <v>133</v>
      </c>
    </row>
    <row r="100" spans="1:7" x14ac:dyDescent="0.25">
      <c r="A100" s="3" t="s">
        <v>74</v>
      </c>
      <c r="B100" s="1">
        <v>0.33</v>
      </c>
      <c r="C100" s="1">
        <v>1</v>
      </c>
      <c r="D100" s="1">
        <v>4</v>
      </c>
    </row>
    <row r="101" spans="1:7" x14ac:dyDescent="0.25">
      <c r="B101" s="1">
        <v>0.4</v>
      </c>
      <c r="C101" s="1">
        <v>0.25</v>
      </c>
      <c r="D101" s="1">
        <v>7</v>
      </c>
    </row>
    <row r="102" spans="1:7" x14ac:dyDescent="0.25">
      <c r="B102" s="1">
        <v>0.56000000000000005</v>
      </c>
      <c r="C102" s="1">
        <v>0.75</v>
      </c>
      <c r="D102" s="1">
        <v>6</v>
      </c>
    </row>
    <row r="104" spans="1:7" s="7" customFormat="1" x14ac:dyDescent="0.25">
      <c r="A104" s="3" t="s">
        <v>75</v>
      </c>
      <c r="B104" s="3"/>
      <c r="C104" s="3"/>
      <c r="D104" s="3"/>
      <c r="E104" s="3"/>
      <c r="F104" s="3"/>
      <c r="G104" s="3"/>
    </row>
    <row r="105" spans="1:7" x14ac:dyDescent="0.25">
      <c r="B105" s="1">
        <v>0.51</v>
      </c>
      <c r="C105" s="1">
        <v>0.34994520547945207</v>
      </c>
      <c r="D105" s="1">
        <v>8</v>
      </c>
    </row>
    <row r="106" spans="1:7" x14ac:dyDescent="0.25">
      <c r="B106" s="1">
        <v>0.33</v>
      </c>
      <c r="C106" s="1">
        <v>1</v>
      </c>
      <c r="D106" s="1">
        <v>4</v>
      </c>
    </row>
    <row r="107" spans="1:7" x14ac:dyDescent="0.25">
      <c r="B107" s="1">
        <v>0.4</v>
      </c>
      <c r="C107" s="1">
        <v>0.25</v>
      </c>
      <c r="D107" s="1">
        <v>7</v>
      </c>
    </row>
    <row r="108" spans="1:7" x14ac:dyDescent="0.25">
      <c r="B108" s="1">
        <v>0.56000000000000005</v>
      </c>
      <c r="C108" s="1">
        <v>0.75</v>
      </c>
      <c r="D108" s="1">
        <v>6</v>
      </c>
    </row>
    <row r="110" spans="1:7" x14ac:dyDescent="0.25">
      <c r="A110" s="3" t="s">
        <v>76</v>
      </c>
      <c r="B110" s="1">
        <v>0.53</v>
      </c>
      <c r="C110" s="1" t="s">
        <v>77</v>
      </c>
      <c r="D110" s="1">
        <v>9</v>
      </c>
    </row>
    <row r="112" spans="1:7" x14ac:dyDescent="0.25">
      <c r="A112" s="3" t="s">
        <v>78</v>
      </c>
      <c r="B112" s="1">
        <f>0.53*0.149</f>
        <v>7.8969999999999999E-2</v>
      </c>
      <c r="D112" s="1">
        <v>9</v>
      </c>
    </row>
    <row r="114" spans="1:4" x14ac:dyDescent="0.25">
      <c r="A114" s="3" t="s">
        <v>79</v>
      </c>
      <c r="B114" s="1">
        <f>B110-B112</f>
        <v>0.45103000000000004</v>
      </c>
      <c r="D114" s="1">
        <v>9</v>
      </c>
    </row>
    <row r="118" spans="1:4" x14ac:dyDescent="0.25">
      <c r="A118" s="3" t="s">
        <v>134</v>
      </c>
    </row>
  </sheetData>
  <pageMargins left="0.7" right="0.7" top="0.75" bottom="0.75" header="0.3" footer="0.3"/>
  <pageSetup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Data</vt:lpstr>
      <vt:lpstr>Op. Definition Paramtertization</vt:lpstr>
      <vt:lpstr>Data Sources</vt:lpstr>
      <vt:lpstr>Literature</vt:lpstr>
    </vt:vector>
  </TitlesOfParts>
  <Company>Avera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Arielle Deutsch</dc:creator>
  <cp:lastModifiedBy>Arielle Deutsch</cp:lastModifiedBy>
  <dcterms:created xsi:type="dcterms:W3CDTF">2025-03-16T21:57:57Z</dcterms:created>
  <dcterms:modified xsi:type="dcterms:W3CDTF">2025-03-19T17:09:03Z</dcterms:modified>
</cp:coreProperties>
</file>