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lli\Dropbox\_SD-models\Global energy analysis\Model\Model files\"/>
    </mc:Choice>
  </mc:AlternateContent>
  <xr:revisionPtr revIDLastSave="0" documentId="13_ncr:1_{46C6A6F2-0BCA-4E48-95C7-9505A561CFA9}" xr6:coauthVersionLast="47" xr6:coauthVersionMax="47" xr10:uidLastSave="{00000000-0000-0000-0000-000000000000}"/>
  <bookViews>
    <workbookView xWindow="28680" yWindow="-120" windowWidth="24240" windowHeight="13020" activeTab="5" xr2:uid="{4EF5DC29-6474-4C64-8F4D-7D3F8FB93BB5}"/>
  </bookViews>
  <sheets>
    <sheet name="GGDP" sheetId="1" r:id="rId1"/>
    <sheet name="BL" sheetId="2" r:id="rId2"/>
    <sheet name="BL(FF)" sheetId="7" r:id="rId3"/>
    <sheet name="NZE" sheetId="3" r:id="rId4"/>
    <sheet name="2C" sheetId="5" r:id="rId5"/>
    <sheet name="Lookups" sheetId="4" r:id="rId6"/>
    <sheet name="_xltb_storage_" sheetId="9" state="veryHidden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D34" i="7" l="1"/>
  <c r="DE35" i="7"/>
  <c r="DE36" i="7" s="1"/>
  <c r="DE37" i="7" s="1"/>
  <c r="DE38" i="7" s="1"/>
  <c r="DE39" i="7" s="1"/>
  <c r="DE40" i="7" s="1"/>
  <c r="DE41" i="7" s="1"/>
  <c r="DE42" i="7" s="1"/>
  <c r="DE43" i="7" s="1"/>
  <c r="DE44" i="7" s="1"/>
  <c r="DE45" i="7" s="1"/>
  <c r="DE46" i="7" s="1"/>
  <c r="DE47" i="7" s="1"/>
  <c r="DE48" i="7" s="1"/>
  <c r="DE49" i="7" s="1"/>
  <c r="DE50" i="7" s="1"/>
  <c r="DE51" i="7" s="1"/>
  <c r="DE52" i="7" s="1"/>
  <c r="DE53" i="7" s="1"/>
  <c r="DE54" i="7" s="1"/>
  <c r="DE55" i="7" s="1"/>
  <c r="DE56" i="7" s="1"/>
  <c r="DE57" i="7" s="1"/>
  <c r="DE58" i="7" s="1"/>
  <c r="DE59" i="7" s="1"/>
  <c r="DE60" i="7" s="1"/>
  <c r="DE61" i="7" s="1"/>
  <c r="DE62" i="7" s="1"/>
  <c r="DE63" i="7" s="1"/>
  <c r="DE64" i="7" s="1"/>
  <c r="DE65" i="7" s="1"/>
  <c r="DE66" i="7" s="1"/>
  <c r="DE67" i="7" s="1"/>
  <c r="DE68" i="7" s="1"/>
  <c r="DE69" i="7" s="1"/>
  <c r="DE70" i="7" s="1"/>
  <c r="DE71" i="7" s="1"/>
  <c r="DE72" i="7" s="1"/>
  <c r="DE73" i="7" s="1"/>
  <c r="DE74" i="7" s="1"/>
  <c r="DE75" i="7" s="1"/>
  <c r="DE76" i="7" s="1"/>
  <c r="DE77" i="7" s="1"/>
  <c r="DE78" i="7" s="1"/>
  <c r="DE79" i="7" s="1"/>
  <c r="DE80" i="7" s="1"/>
  <c r="DE81" i="7" s="1"/>
  <c r="DE82" i="7" s="1"/>
  <c r="DE83" i="7" s="1"/>
  <c r="DE84" i="7" s="1"/>
  <c r="DE85" i="7" s="1"/>
  <c r="DE86" i="7" s="1"/>
  <c r="DE87" i="7" s="1"/>
  <c r="DE88" i="7" s="1"/>
  <c r="DE89" i="7" s="1"/>
  <c r="DE90" i="7" s="1"/>
  <c r="DE91" i="7" s="1"/>
  <c r="DE92" i="7" s="1"/>
  <c r="DE93" i="7" s="1"/>
  <c r="DE94" i="7" s="1"/>
  <c r="DE95" i="7" s="1"/>
  <c r="DE96" i="7" s="1"/>
  <c r="DE97" i="7" s="1"/>
  <c r="DE98" i="7" s="1"/>
  <c r="DE99" i="7" s="1"/>
  <c r="DE100" i="7" s="1"/>
  <c r="DE101" i="7" s="1"/>
  <c r="DE102" i="7" s="1"/>
  <c r="DE103" i="7" s="1"/>
  <c r="DE104" i="7" s="1"/>
  <c r="DE105" i="7" s="1"/>
  <c r="DE106" i="7" s="1"/>
  <c r="DE107" i="7" s="1"/>
  <c r="DE108" i="7" s="1"/>
  <c r="DG131" i="7" s="1"/>
  <c r="DD35" i="7"/>
  <c r="DD36" i="7" s="1"/>
  <c r="DD37" i="7" s="1"/>
  <c r="DD38" i="7" s="1"/>
  <c r="DD39" i="7" s="1"/>
  <c r="DD40" i="7" s="1"/>
  <c r="DD41" i="7" s="1"/>
  <c r="DD42" i="7" s="1"/>
  <c r="DD43" i="7" s="1"/>
  <c r="DD44" i="7" s="1"/>
  <c r="DD45" i="7" s="1"/>
  <c r="DD46" i="7" s="1"/>
  <c r="DD47" i="7" s="1"/>
  <c r="DD48" i="7" s="1"/>
  <c r="DD49" i="7" s="1"/>
  <c r="DD50" i="7" s="1"/>
  <c r="DD51" i="7" s="1"/>
  <c r="DD52" i="7" s="1"/>
  <c r="DD53" i="7" s="1"/>
  <c r="DD54" i="7" s="1"/>
  <c r="DD55" i="7" s="1"/>
  <c r="DD56" i="7" s="1"/>
  <c r="DD57" i="7" s="1"/>
  <c r="DD58" i="7" s="1"/>
  <c r="DD59" i="7" s="1"/>
  <c r="DD60" i="7" s="1"/>
  <c r="DD61" i="7" s="1"/>
  <c r="DD62" i="7" s="1"/>
  <c r="DD63" i="7" s="1"/>
  <c r="DD64" i="7" s="1"/>
  <c r="DD65" i="7" s="1"/>
  <c r="DD66" i="7" s="1"/>
  <c r="DD67" i="7" s="1"/>
  <c r="DD68" i="7" s="1"/>
  <c r="DD69" i="7" s="1"/>
  <c r="DD70" i="7" s="1"/>
  <c r="DD71" i="7" s="1"/>
  <c r="DD72" i="7" s="1"/>
  <c r="DD73" i="7" s="1"/>
  <c r="DD74" i="7" s="1"/>
  <c r="DD75" i="7" s="1"/>
  <c r="DD76" i="7" s="1"/>
  <c r="DD77" i="7" s="1"/>
  <c r="DD78" i="7" s="1"/>
  <c r="DD79" i="7" s="1"/>
  <c r="DD80" i="7" s="1"/>
  <c r="DD81" i="7" s="1"/>
  <c r="DD82" i="7" s="1"/>
  <c r="DD83" i="7" s="1"/>
  <c r="DD84" i="7" s="1"/>
  <c r="DD85" i="7" s="1"/>
  <c r="DD86" i="7" s="1"/>
  <c r="DD87" i="7" s="1"/>
  <c r="DD88" i="7" s="1"/>
  <c r="DD89" i="7" s="1"/>
  <c r="DD90" i="7" s="1"/>
  <c r="DD91" i="7" s="1"/>
  <c r="DD92" i="7" s="1"/>
  <c r="DD93" i="7" s="1"/>
  <c r="DD94" i="7" s="1"/>
  <c r="DD95" i="7" s="1"/>
  <c r="DD96" i="7" s="1"/>
  <c r="DD97" i="7" s="1"/>
  <c r="DD98" i="7" s="1"/>
  <c r="DD99" i="7" s="1"/>
  <c r="DD100" i="7" s="1"/>
  <c r="DD101" i="7" s="1"/>
  <c r="DD102" i="7" s="1"/>
  <c r="DD103" i="7" s="1"/>
  <c r="DD104" i="7" s="1"/>
  <c r="DD105" i="7" s="1"/>
  <c r="DD106" i="7" s="1"/>
  <c r="DD107" i="7" s="1"/>
  <c r="DD108" i="7" s="1"/>
  <c r="DG130" i="7" s="1"/>
  <c r="DI34" i="7"/>
  <c r="DI35" i="7" s="1"/>
  <c r="DI36" i="7" s="1"/>
  <c r="DI37" i="7" s="1"/>
  <c r="DI38" i="7" s="1"/>
  <c r="DI39" i="7" s="1"/>
  <c r="DI40" i="7" s="1"/>
  <c r="DI41" i="7" s="1"/>
  <c r="DI42" i="7" s="1"/>
  <c r="DI43" i="7" s="1"/>
  <c r="DI44" i="7" s="1"/>
  <c r="DI45" i="7" s="1"/>
  <c r="DI46" i="7" s="1"/>
  <c r="DI47" i="7" s="1"/>
  <c r="DI48" i="7" s="1"/>
  <c r="DI49" i="7" s="1"/>
  <c r="DI50" i="7" s="1"/>
  <c r="DI51" i="7" s="1"/>
  <c r="DI52" i="7" s="1"/>
  <c r="DI53" i="7" s="1"/>
  <c r="DI54" i="7" s="1"/>
  <c r="DI55" i="7" s="1"/>
  <c r="DI56" i="7" s="1"/>
  <c r="DI57" i="7" s="1"/>
  <c r="DI58" i="7" s="1"/>
  <c r="DI59" i="7" s="1"/>
  <c r="DI60" i="7" s="1"/>
  <c r="DI61" i="7" s="1"/>
  <c r="DI62" i="7" s="1"/>
  <c r="DI63" i="7" s="1"/>
  <c r="DI64" i="7" s="1"/>
  <c r="DI65" i="7" s="1"/>
  <c r="DI66" i="7" s="1"/>
  <c r="DI67" i="7" s="1"/>
  <c r="DI68" i="7" s="1"/>
  <c r="DI69" i="7" s="1"/>
  <c r="DI70" i="7" s="1"/>
  <c r="DI71" i="7" s="1"/>
  <c r="DI72" i="7" s="1"/>
  <c r="DI73" i="7" s="1"/>
  <c r="DI74" i="7" s="1"/>
  <c r="DI75" i="7" s="1"/>
  <c r="DI76" i="7" s="1"/>
  <c r="DI77" i="7" s="1"/>
  <c r="DI78" i="7" s="1"/>
  <c r="DI79" i="7" s="1"/>
  <c r="DI80" i="7" s="1"/>
  <c r="DI81" i="7" s="1"/>
  <c r="DI82" i="7" s="1"/>
  <c r="DI83" i="7" s="1"/>
  <c r="DI84" i="7" s="1"/>
  <c r="DI85" i="7" s="1"/>
  <c r="DI86" i="7" s="1"/>
  <c r="DI87" i="7" s="1"/>
  <c r="DI88" i="7" s="1"/>
  <c r="DI89" i="7" s="1"/>
  <c r="DI90" i="7" s="1"/>
  <c r="DI91" i="7" s="1"/>
  <c r="DI92" i="7" s="1"/>
  <c r="DI93" i="7" s="1"/>
  <c r="DI94" i="7" s="1"/>
  <c r="DI95" i="7" s="1"/>
  <c r="DI96" i="7" s="1"/>
  <c r="DI97" i="7" s="1"/>
  <c r="DI98" i="7" s="1"/>
  <c r="DI99" i="7" s="1"/>
  <c r="DI100" i="7" s="1"/>
  <c r="DI101" i="7" s="1"/>
  <c r="DI102" i="7" s="1"/>
  <c r="DI103" i="7" s="1"/>
  <c r="DI104" i="7" s="1"/>
  <c r="DI105" i="7" s="1"/>
  <c r="DI106" i="7" s="1"/>
  <c r="DI107" i="7" s="1"/>
  <c r="DI108" i="7" s="1"/>
  <c r="DH34" i="7"/>
  <c r="DH35" i="7" s="1"/>
  <c r="DH36" i="7" s="1"/>
  <c r="DH37" i="7" s="1"/>
  <c r="DH38" i="7" s="1"/>
  <c r="DH39" i="7" s="1"/>
  <c r="DH40" i="7" s="1"/>
  <c r="DH41" i="7" s="1"/>
  <c r="DH42" i="7" s="1"/>
  <c r="DH43" i="7" s="1"/>
  <c r="DH44" i="7" s="1"/>
  <c r="DH45" i="7" s="1"/>
  <c r="DH46" i="7" s="1"/>
  <c r="DH47" i="7" s="1"/>
  <c r="DH48" i="7" s="1"/>
  <c r="DH49" i="7" s="1"/>
  <c r="DH50" i="7" s="1"/>
  <c r="DH51" i="7" s="1"/>
  <c r="DH52" i="7" s="1"/>
  <c r="DH53" i="7" s="1"/>
  <c r="DH54" i="7" s="1"/>
  <c r="DH55" i="7" s="1"/>
  <c r="DH56" i="7" s="1"/>
  <c r="DH57" i="7" s="1"/>
  <c r="DH58" i="7" s="1"/>
  <c r="DH59" i="7" s="1"/>
  <c r="DH60" i="7" s="1"/>
  <c r="DH61" i="7" s="1"/>
  <c r="DH62" i="7" s="1"/>
  <c r="DH63" i="7" s="1"/>
  <c r="DH64" i="7" s="1"/>
  <c r="DH65" i="7" s="1"/>
  <c r="DH66" i="7" s="1"/>
  <c r="DH67" i="7" s="1"/>
  <c r="DH68" i="7" s="1"/>
  <c r="DH69" i="7" s="1"/>
  <c r="DH70" i="7" s="1"/>
  <c r="DH71" i="7" s="1"/>
  <c r="DH72" i="7" s="1"/>
  <c r="DH73" i="7" s="1"/>
  <c r="DH74" i="7" s="1"/>
  <c r="DH75" i="7" s="1"/>
  <c r="DH76" i="7" s="1"/>
  <c r="DH77" i="7" s="1"/>
  <c r="DH78" i="7" s="1"/>
  <c r="DH79" i="7" s="1"/>
  <c r="DH80" i="7" s="1"/>
  <c r="DH81" i="7" s="1"/>
  <c r="DH82" i="7" s="1"/>
  <c r="DH83" i="7" s="1"/>
  <c r="DH84" i="7" s="1"/>
  <c r="DH85" i="7" s="1"/>
  <c r="DH86" i="7" s="1"/>
  <c r="DH87" i="7" s="1"/>
  <c r="DH88" i="7" s="1"/>
  <c r="DH89" i="7" s="1"/>
  <c r="DH90" i="7" s="1"/>
  <c r="DH91" i="7" s="1"/>
  <c r="DH92" i="7" s="1"/>
  <c r="DH93" i="7" s="1"/>
  <c r="DH94" i="7" s="1"/>
  <c r="DH95" i="7" s="1"/>
  <c r="DH96" i="7" s="1"/>
  <c r="DH97" i="7" s="1"/>
  <c r="DH98" i="7" s="1"/>
  <c r="DH99" i="7" s="1"/>
  <c r="DH100" i="7" s="1"/>
  <c r="DH101" i="7" s="1"/>
  <c r="DH102" i="7" s="1"/>
  <c r="DH103" i="7" s="1"/>
  <c r="DH104" i="7" s="1"/>
  <c r="DH105" i="7" s="1"/>
  <c r="DH106" i="7" s="1"/>
  <c r="DH107" i="7" s="1"/>
  <c r="DH108" i="7" s="1"/>
  <c r="DG34" i="7"/>
  <c r="DG35" i="7" s="1"/>
  <c r="DG36" i="7" s="1"/>
  <c r="DG37" i="7" s="1"/>
  <c r="DG38" i="7" s="1"/>
  <c r="DG39" i="7" s="1"/>
  <c r="DG40" i="7" s="1"/>
  <c r="DG41" i="7" s="1"/>
  <c r="DG42" i="7" s="1"/>
  <c r="DG43" i="7" s="1"/>
  <c r="DG44" i="7" s="1"/>
  <c r="DG45" i="7" s="1"/>
  <c r="DG46" i="7" s="1"/>
  <c r="DG47" i="7" s="1"/>
  <c r="DG48" i="7" s="1"/>
  <c r="DG49" i="7" s="1"/>
  <c r="DG50" i="7" s="1"/>
  <c r="DG51" i="7" s="1"/>
  <c r="DG52" i="7" s="1"/>
  <c r="DG53" i="7" s="1"/>
  <c r="DG54" i="7" s="1"/>
  <c r="DG55" i="7" s="1"/>
  <c r="DG56" i="7" s="1"/>
  <c r="DG57" i="7" s="1"/>
  <c r="DG58" i="7" s="1"/>
  <c r="DG59" i="7" s="1"/>
  <c r="DG60" i="7" s="1"/>
  <c r="DG61" i="7" s="1"/>
  <c r="DG62" i="7" s="1"/>
  <c r="DG63" i="7" s="1"/>
  <c r="DG64" i="7" s="1"/>
  <c r="DG65" i="7" s="1"/>
  <c r="DG66" i="7" s="1"/>
  <c r="DG67" i="7" s="1"/>
  <c r="DG68" i="7" s="1"/>
  <c r="DG69" i="7" s="1"/>
  <c r="DG70" i="7" s="1"/>
  <c r="DG71" i="7" s="1"/>
  <c r="DG72" i="7" s="1"/>
  <c r="DG73" i="7" s="1"/>
  <c r="DG74" i="7" s="1"/>
  <c r="DG75" i="7" s="1"/>
  <c r="DG76" i="7" s="1"/>
  <c r="DG77" i="7" s="1"/>
  <c r="DG78" i="7" s="1"/>
  <c r="DG79" i="7" s="1"/>
  <c r="DG80" i="7" s="1"/>
  <c r="DG81" i="7" s="1"/>
  <c r="DG82" i="7" s="1"/>
  <c r="DG83" i="7" s="1"/>
  <c r="DG84" i="7" s="1"/>
  <c r="DG85" i="7" s="1"/>
  <c r="DG86" i="7" s="1"/>
  <c r="DG87" i="7" s="1"/>
  <c r="DG88" i="7" s="1"/>
  <c r="DG89" i="7" s="1"/>
  <c r="DG90" i="7" s="1"/>
  <c r="DG91" i="7" s="1"/>
  <c r="DG92" i="7" s="1"/>
  <c r="DG93" i="7" s="1"/>
  <c r="DG94" i="7" s="1"/>
  <c r="DG95" i="7" s="1"/>
  <c r="DG96" i="7" s="1"/>
  <c r="DG97" i="7" s="1"/>
  <c r="DG98" i="7" s="1"/>
  <c r="DG99" i="7" s="1"/>
  <c r="DG100" i="7" s="1"/>
  <c r="DG101" i="7" s="1"/>
  <c r="DG102" i="7" s="1"/>
  <c r="DG103" i="7" s="1"/>
  <c r="DG104" i="7" s="1"/>
  <c r="DG105" i="7" s="1"/>
  <c r="DG106" i="7" s="1"/>
  <c r="DG107" i="7" s="1"/>
  <c r="DG108" i="7" s="1"/>
  <c r="DG133" i="7" s="1"/>
  <c r="DF34" i="7"/>
  <c r="DF35" i="7" s="1"/>
  <c r="DF36" i="7" s="1"/>
  <c r="DF37" i="7" s="1"/>
  <c r="DF38" i="7" s="1"/>
  <c r="DF39" i="7" s="1"/>
  <c r="DF40" i="7" s="1"/>
  <c r="DF41" i="7" s="1"/>
  <c r="DF42" i="7" s="1"/>
  <c r="DF43" i="7" s="1"/>
  <c r="DF44" i="7" s="1"/>
  <c r="DF45" i="7" s="1"/>
  <c r="DF46" i="7" s="1"/>
  <c r="DF47" i="7" s="1"/>
  <c r="DF48" i="7" s="1"/>
  <c r="DF49" i="7" s="1"/>
  <c r="DF50" i="7" s="1"/>
  <c r="DF51" i="7" s="1"/>
  <c r="DF52" i="7" s="1"/>
  <c r="DF53" i="7" s="1"/>
  <c r="DF54" i="7" s="1"/>
  <c r="DF55" i="7" s="1"/>
  <c r="DF56" i="7" s="1"/>
  <c r="DF57" i="7" s="1"/>
  <c r="DF58" i="7" s="1"/>
  <c r="DF59" i="7" s="1"/>
  <c r="DF60" i="7" s="1"/>
  <c r="DF61" i="7" s="1"/>
  <c r="DF62" i="7" s="1"/>
  <c r="DF63" i="7" s="1"/>
  <c r="DF64" i="7" s="1"/>
  <c r="DF65" i="7" s="1"/>
  <c r="DF66" i="7" s="1"/>
  <c r="DF67" i="7" s="1"/>
  <c r="DF68" i="7" s="1"/>
  <c r="DF69" i="7" s="1"/>
  <c r="DF70" i="7" s="1"/>
  <c r="DF71" i="7" s="1"/>
  <c r="DF72" i="7" s="1"/>
  <c r="DF73" i="7" s="1"/>
  <c r="DF74" i="7" s="1"/>
  <c r="DF75" i="7" s="1"/>
  <c r="DF76" i="7" s="1"/>
  <c r="DF77" i="7" s="1"/>
  <c r="DF78" i="7" s="1"/>
  <c r="DF79" i="7" s="1"/>
  <c r="DF80" i="7" s="1"/>
  <c r="DF81" i="7" s="1"/>
  <c r="DF82" i="7" s="1"/>
  <c r="DF83" i="7" s="1"/>
  <c r="DF84" i="7" s="1"/>
  <c r="DF85" i="7" s="1"/>
  <c r="DF86" i="7" s="1"/>
  <c r="DF87" i="7" s="1"/>
  <c r="DF88" i="7" s="1"/>
  <c r="DF89" i="7" s="1"/>
  <c r="DF90" i="7" s="1"/>
  <c r="DF91" i="7" s="1"/>
  <c r="DF92" i="7" s="1"/>
  <c r="DF93" i="7" s="1"/>
  <c r="DF94" i="7" s="1"/>
  <c r="DF95" i="7" s="1"/>
  <c r="DF96" i="7" s="1"/>
  <c r="DF97" i="7" s="1"/>
  <c r="DF98" i="7" s="1"/>
  <c r="DF99" i="7" s="1"/>
  <c r="DF100" i="7" s="1"/>
  <c r="DF101" i="7" s="1"/>
  <c r="DF102" i="7" s="1"/>
  <c r="DF103" i="7" s="1"/>
  <c r="DF104" i="7" s="1"/>
  <c r="DF105" i="7" s="1"/>
  <c r="DF106" i="7" s="1"/>
  <c r="DF107" i="7" s="1"/>
  <c r="DF108" i="7" s="1"/>
  <c r="DG132" i="7" s="1"/>
  <c r="DE34" i="7"/>
  <c r="DF133" i="7"/>
  <c r="DF132" i="7"/>
  <c r="DF131" i="7"/>
  <c r="DF130" i="7"/>
  <c r="CT108" i="7"/>
  <c r="CS108" i="7"/>
  <c r="CR108" i="7"/>
  <c r="CQ108" i="7"/>
  <c r="CP108" i="7"/>
  <c r="CO108" i="7"/>
  <c r="CN108" i="7"/>
  <c r="CT107" i="7"/>
  <c r="CS107" i="7"/>
  <c r="CR107" i="7"/>
  <c r="CQ107" i="7"/>
  <c r="CP107" i="7"/>
  <c r="CO107" i="7"/>
  <c r="CN107" i="7"/>
  <c r="CT106" i="7"/>
  <c r="CS106" i="7"/>
  <c r="CR106" i="7"/>
  <c r="CQ106" i="7"/>
  <c r="CP106" i="7"/>
  <c r="CO106" i="7"/>
  <c r="CN106" i="7"/>
  <c r="CT105" i="7"/>
  <c r="CS105" i="7"/>
  <c r="CR105" i="7"/>
  <c r="CQ105" i="7"/>
  <c r="CP105" i="7"/>
  <c r="CO105" i="7"/>
  <c r="CN105" i="7"/>
  <c r="CT104" i="7"/>
  <c r="CS104" i="7"/>
  <c r="CR104" i="7"/>
  <c r="CQ104" i="7"/>
  <c r="CP104" i="7"/>
  <c r="CO104" i="7"/>
  <c r="CN104" i="7"/>
  <c r="CT103" i="7"/>
  <c r="CS103" i="7"/>
  <c r="CR103" i="7"/>
  <c r="CQ103" i="7"/>
  <c r="CP103" i="7"/>
  <c r="CO103" i="7"/>
  <c r="CN103" i="7"/>
  <c r="CT102" i="7"/>
  <c r="CS102" i="7"/>
  <c r="CR102" i="7"/>
  <c r="CQ102" i="7"/>
  <c r="CP102" i="7"/>
  <c r="CO102" i="7"/>
  <c r="CN102" i="7"/>
  <c r="CT101" i="7"/>
  <c r="CS101" i="7"/>
  <c r="CR101" i="7"/>
  <c r="CQ101" i="7"/>
  <c r="CP101" i="7"/>
  <c r="CO101" i="7"/>
  <c r="CN101" i="7"/>
  <c r="CT100" i="7"/>
  <c r="CS100" i="7"/>
  <c r="CR100" i="7"/>
  <c r="CQ100" i="7"/>
  <c r="CP100" i="7"/>
  <c r="CO100" i="7"/>
  <c r="CN100" i="7"/>
  <c r="CT99" i="7"/>
  <c r="CS99" i="7"/>
  <c r="CR99" i="7"/>
  <c r="CQ99" i="7"/>
  <c r="CP99" i="7"/>
  <c r="CO99" i="7"/>
  <c r="CN99" i="7"/>
  <c r="CT98" i="7"/>
  <c r="CS98" i="7"/>
  <c r="CR98" i="7"/>
  <c r="CQ98" i="7"/>
  <c r="CP98" i="7"/>
  <c r="CO98" i="7"/>
  <c r="CN98" i="7"/>
  <c r="CT97" i="7"/>
  <c r="CS97" i="7"/>
  <c r="CR97" i="7"/>
  <c r="CQ97" i="7"/>
  <c r="CP97" i="7"/>
  <c r="CO97" i="7"/>
  <c r="CN97" i="7"/>
  <c r="CT96" i="7"/>
  <c r="CS96" i="7"/>
  <c r="CR96" i="7"/>
  <c r="CQ96" i="7"/>
  <c r="CP96" i="7"/>
  <c r="CO96" i="7"/>
  <c r="CN96" i="7"/>
  <c r="CT95" i="7"/>
  <c r="CS95" i="7"/>
  <c r="CR95" i="7"/>
  <c r="CQ95" i="7"/>
  <c r="CP95" i="7"/>
  <c r="CO95" i="7"/>
  <c r="CN95" i="7"/>
  <c r="CT94" i="7"/>
  <c r="CS94" i="7"/>
  <c r="CR94" i="7"/>
  <c r="CQ94" i="7"/>
  <c r="CP94" i="7"/>
  <c r="CO94" i="7"/>
  <c r="CN94" i="7"/>
  <c r="CT93" i="7"/>
  <c r="CS93" i="7"/>
  <c r="CR93" i="7"/>
  <c r="CQ93" i="7"/>
  <c r="CP93" i="7"/>
  <c r="CO93" i="7"/>
  <c r="CN93" i="7"/>
  <c r="CT92" i="7"/>
  <c r="CS92" i="7"/>
  <c r="CR92" i="7"/>
  <c r="CQ92" i="7"/>
  <c r="CP92" i="7"/>
  <c r="CO92" i="7"/>
  <c r="CN92" i="7"/>
  <c r="CT91" i="7"/>
  <c r="CS91" i="7"/>
  <c r="CR91" i="7"/>
  <c r="CQ91" i="7"/>
  <c r="CP91" i="7"/>
  <c r="CO91" i="7"/>
  <c r="CN91" i="7"/>
  <c r="CT90" i="7"/>
  <c r="CS90" i="7"/>
  <c r="CR90" i="7"/>
  <c r="CQ90" i="7"/>
  <c r="CP90" i="7"/>
  <c r="CO90" i="7"/>
  <c r="CN90" i="7"/>
  <c r="CT89" i="7"/>
  <c r="CS89" i="7"/>
  <c r="CR89" i="7"/>
  <c r="CQ89" i="7"/>
  <c r="CP89" i="7"/>
  <c r="CO89" i="7"/>
  <c r="CN89" i="7"/>
  <c r="CT88" i="7"/>
  <c r="CS88" i="7"/>
  <c r="CR88" i="7"/>
  <c r="CQ88" i="7"/>
  <c r="CP88" i="7"/>
  <c r="CO88" i="7"/>
  <c r="CN88" i="7"/>
  <c r="CT87" i="7"/>
  <c r="CS87" i="7"/>
  <c r="CR87" i="7"/>
  <c r="CQ87" i="7"/>
  <c r="CP87" i="7"/>
  <c r="CO87" i="7"/>
  <c r="CN87" i="7"/>
  <c r="CT86" i="7"/>
  <c r="CS86" i="7"/>
  <c r="CR86" i="7"/>
  <c r="CQ86" i="7"/>
  <c r="CP86" i="7"/>
  <c r="CO86" i="7"/>
  <c r="CN86" i="7"/>
  <c r="CT85" i="7"/>
  <c r="CS85" i="7"/>
  <c r="CR85" i="7"/>
  <c r="CQ85" i="7"/>
  <c r="CP85" i="7"/>
  <c r="CO85" i="7"/>
  <c r="CN85" i="7"/>
  <c r="CT84" i="7"/>
  <c r="CS84" i="7"/>
  <c r="CR84" i="7"/>
  <c r="CQ84" i="7"/>
  <c r="CP84" i="7"/>
  <c r="CO84" i="7"/>
  <c r="CN84" i="7"/>
  <c r="CT83" i="7"/>
  <c r="CS83" i="7"/>
  <c r="CR83" i="7"/>
  <c r="CQ83" i="7"/>
  <c r="CP83" i="7"/>
  <c r="CO83" i="7"/>
  <c r="CN83" i="7"/>
  <c r="CT82" i="7"/>
  <c r="CS82" i="7"/>
  <c r="CR82" i="7"/>
  <c r="CQ82" i="7"/>
  <c r="CP82" i="7"/>
  <c r="CO82" i="7"/>
  <c r="CN82" i="7"/>
  <c r="CT81" i="7"/>
  <c r="CS81" i="7"/>
  <c r="CR81" i="7"/>
  <c r="CQ81" i="7"/>
  <c r="CP81" i="7"/>
  <c r="CO81" i="7"/>
  <c r="CN81" i="7"/>
  <c r="CT80" i="7"/>
  <c r="CS80" i="7"/>
  <c r="CR80" i="7"/>
  <c r="CQ80" i="7"/>
  <c r="CP80" i="7"/>
  <c r="CO80" i="7"/>
  <c r="CN80" i="7"/>
  <c r="CT79" i="7"/>
  <c r="CS79" i="7"/>
  <c r="CR79" i="7"/>
  <c r="CQ79" i="7"/>
  <c r="CP79" i="7"/>
  <c r="CO79" i="7"/>
  <c r="CN79" i="7"/>
  <c r="CT78" i="7"/>
  <c r="CS78" i="7"/>
  <c r="CR78" i="7"/>
  <c r="CQ78" i="7"/>
  <c r="CP78" i="7"/>
  <c r="CO78" i="7"/>
  <c r="CN78" i="7"/>
  <c r="CT77" i="7"/>
  <c r="CS77" i="7"/>
  <c r="CR77" i="7"/>
  <c r="CQ77" i="7"/>
  <c r="CP77" i="7"/>
  <c r="CO77" i="7"/>
  <c r="CN77" i="7"/>
  <c r="CT76" i="7"/>
  <c r="CS76" i="7"/>
  <c r="CR76" i="7"/>
  <c r="CQ76" i="7"/>
  <c r="CP76" i="7"/>
  <c r="CO76" i="7"/>
  <c r="CN76" i="7"/>
  <c r="CT75" i="7"/>
  <c r="CS75" i="7"/>
  <c r="CR75" i="7"/>
  <c r="CQ75" i="7"/>
  <c r="CP75" i="7"/>
  <c r="CO75" i="7"/>
  <c r="CN75" i="7"/>
  <c r="CT74" i="7"/>
  <c r="CS74" i="7"/>
  <c r="CR74" i="7"/>
  <c r="CQ74" i="7"/>
  <c r="CP74" i="7"/>
  <c r="CO74" i="7"/>
  <c r="CN74" i="7"/>
  <c r="CT73" i="7"/>
  <c r="CS73" i="7"/>
  <c r="CR73" i="7"/>
  <c r="CQ73" i="7"/>
  <c r="CP73" i="7"/>
  <c r="CO73" i="7"/>
  <c r="CN73" i="7"/>
  <c r="CT72" i="7"/>
  <c r="CS72" i="7"/>
  <c r="CR72" i="7"/>
  <c r="CQ72" i="7"/>
  <c r="CP72" i="7"/>
  <c r="CO72" i="7"/>
  <c r="CN72" i="7"/>
  <c r="CT71" i="7"/>
  <c r="CS71" i="7"/>
  <c r="CR71" i="7"/>
  <c r="CQ71" i="7"/>
  <c r="CP71" i="7"/>
  <c r="CO71" i="7"/>
  <c r="CN71" i="7"/>
  <c r="CT70" i="7"/>
  <c r="CS70" i="7"/>
  <c r="CR70" i="7"/>
  <c r="CQ70" i="7"/>
  <c r="CP70" i="7"/>
  <c r="CO70" i="7"/>
  <c r="CN70" i="7"/>
  <c r="CT69" i="7"/>
  <c r="CS69" i="7"/>
  <c r="CR69" i="7"/>
  <c r="CQ69" i="7"/>
  <c r="CP69" i="7"/>
  <c r="CO69" i="7"/>
  <c r="CN69" i="7"/>
  <c r="CT68" i="7"/>
  <c r="CS68" i="7"/>
  <c r="CR68" i="7"/>
  <c r="CQ68" i="7"/>
  <c r="CP68" i="7"/>
  <c r="CO68" i="7"/>
  <c r="CN68" i="7"/>
  <c r="CT67" i="7"/>
  <c r="CS67" i="7"/>
  <c r="CR67" i="7"/>
  <c r="CQ67" i="7"/>
  <c r="CP67" i="7"/>
  <c r="CO67" i="7"/>
  <c r="CN67" i="7"/>
  <c r="CT66" i="7"/>
  <c r="CS66" i="7"/>
  <c r="CR66" i="7"/>
  <c r="CQ66" i="7"/>
  <c r="CP66" i="7"/>
  <c r="CO66" i="7"/>
  <c r="CN66" i="7"/>
  <c r="CT65" i="7"/>
  <c r="CS65" i="7"/>
  <c r="CR65" i="7"/>
  <c r="CQ65" i="7"/>
  <c r="CP65" i="7"/>
  <c r="CO65" i="7"/>
  <c r="CN65" i="7"/>
  <c r="CT64" i="7"/>
  <c r="CS64" i="7"/>
  <c r="CR64" i="7"/>
  <c r="CQ64" i="7"/>
  <c r="CP64" i="7"/>
  <c r="CO64" i="7"/>
  <c r="CN64" i="7"/>
  <c r="CT63" i="7"/>
  <c r="CS63" i="7"/>
  <c r="CR63" i="7"/>
  <c r="CQ63" i="7"/>
  <c r="CP63" i="7"/>
  <c r="CO63" i="7"/>
  <c r="CN63" i="7"/>
  <c r="CT62" i="7"/>
  <c r="CS62" i="7"/>
  <c r="CR62" i="7"/>
  <c r="CQ62" i="7"/>
  <c r="CP62" i="7"/>
  <c r="CO62" i="7"/>
  <c r="CN62" i="7"/>
  <c r="CT61" i="7"/>
  <c r="CS61" i="7"/>
  <c r="CR61" i="7"/>
  <c r="CQ61" i="7"/>
  <c r="CP61" i="7"/>
  <c r="CO61" i="7"/>
  <c r="CN61" i="7"/>
  <c r="CT60" i="7"/>
  <c r="CS60" i="7"/>
  <c r="CR60" i="7"/>
  <c r="CQ60" i="7"/>
  <c r="CP60" i="7"/>
  <c r="CO60" i="7"/>
  <c r="CN60" i="7"/>
  <c r="CT59" i="7"/>
  <c r="CS59" i="7"/>
  <c r="CR59" i="7"/>
  <c r="CQ59" i="7"/>
  <c r="CP59" i="7"/>
  <c r="CO59" i="7"/>
  <c r="CN59" i="7"/>
  <c r="CT58" i="7"/>
  <c r="CS58" i="7"/>
  <c r="CR58" i="7"/>
  <c r="CQ58" i="7"/>
  <c r="CP58" i="7"/>
  <c r="CO58" i="7"/>
  <c r="CN58" i="7"/>
  <c r="CT57" i="7"/>
  <c r="CS57" i="7"/>
  <c r="CR57" i="7"/>
  <c r="CQ57" i="7"/>
  <c r="CP57" i="7"/>
  <c r="CO57" i="7"/>
  <c r="CN57" i="7"/>
  <c r="CT56" i="7"/>
  <c r="CS56" i="7"/>
  <c r="CR56" i="7"/>
  <c r="CQ56" i="7"/>
  <c r="CP56" i="7"/>
  <c r="CO56" i="7"/>
  <c r="CN56" i="7"/>
  <c r="CT55" i="7"/>
  <c r="CS55" i="7"/>
  <c r="CR55" i="7"/>
  <c r="CQ55" i="7"/>
  <c r="CP55" i="7"/>
  <c r="CO55" i="7"/>
  <c r="CN55" i="7"/>
  <c r="CT54" i="7"/>
  <c r="CS54" i="7"/>
  <c r="CR54" i="7"/>
  <c r="CQ54" i="7"/>
  <c r="CP54" i="7"/>
  <c r="CO54" i="7"/>
  <c r="CN54" i="7"/>
  <c r="CT53" i="7"/>
  <c r="CS53" i="7"/>
  <c r="CR53" i="7"/>
  <c r="CQ53" i="7"/>
  <c r="CP53" i="7"/>
  <c r="CO53" i="7"/>
  <c r="CN53" i="7"/>
  <c r="CT52" i="7"/>
  <c r="CS52" i="7"/>
  <c r="CR52" i="7"/>
  <c r="CQ52" i="7"/>
  <c r="CP52" i="7"/>
  <c r="CO52" i="7"/>
  <c r="CN52" i="7"/>
  <c r="CT51" i="7"/>
  <c r="CS51" i="7"/>
  <c r="CR51" i="7"/>
  <c r="CQ51" i="7"/>
  <c r="CP51" i="7"/>
  <c r="CO51" i="7"/>
  <c r="CN51" i="7"/>
  <c r="CT50" i="7"/>
  <c r="CS50" i="7"/>
  <c r="CR50" i="7"/>
  <c r="CQ50" i="7"/>
  <c r="CP50" i="7"/>
  <c r="CO50" i="7"/>
  <c r="CN50" i="7"/>
  <c r="CT49" i="7"/>
  <c r="CS49" i="7"/>
  <c r="CR49" i="7"/>
  <c r="CQ49" i="7"/>
  <c r="CP49" i="7"/>
  <c r="CO49" i="7"/>
  <c r="CN49" i="7"/>
  <c r="CT48" i="7"/>
  <c r="CS48" i="7"/>
  <c r="CR48" i="7"/>
  <c r="CQ48" i="7"/>
  <c r="CP48" i="7"/>
  <c r="CO48" i="7"/>
  <c r="CN48" i="7"/>
  <c r="CT47" i="7"/>
  <c r="CS47" i="7"/>
  <c r="CR47" i="7"/>
  <c r="CQ47" i="7"/>
  <c r="CP47" i="7"/>
  <c r="CO47" i="7"/>
  <c r="CN47" i="7"/>
  <c r="CT46" i="7"/>
  <c r="CS46" i="7"/>
  <c r="CR46" i="7"/>
  <c r="CQ46" i="7"/>
  <c r="CP46" i="7"/>
  <c r="CO46" i="7"/>
  <c r="CN46" i="7"/>
  <c r="CT45" i="7"/>
  <c r="CS45" i="7"/>
  <c r="CR45" i="7"/>
  <c r="CQ45" i="7"/>
  <c r="CP45" i="7"/>
  <c r="CO45" i="7"/>
  <c r="CN45" i="7"/>
  <c r="CT44" i="7"/>
  <c r="CS44" i="7"/>
  <c r="CR44" i="7"/>
  <c r="CQ44" i="7"/>
  <c r="CP44" i="7"/>
  <c r="CO44" i="7"/>
  <c r="CN44" i="7"/>
  <c r="CT43" i="7"/>
  <c r="CS43" i="7"/>
  <c r="CR43" i="7"/>
  <c r="CQ43" i="7"/>
  <c r="CP43" i="7"/>
  <c r="CO43" i="7"/>
  <c r="CN43" i="7"/>
  <c r="CT42" i="7"/>
  <c r="CS42" i="7"/>
  <c r="CR42" i="7"/>
  <c r="CQ42" i="7"/>
  <c r="CP42" i="7"/>
  <c r="CO42" i="7"/>
  <c r="CN42" i="7"/>
  <c r="CT41" i="7"/>
  <c r="CS41" i="7"/>
  <c r="CR41" i="7"/>
  <c r="CQ41" i="7"/>
  <c r="CP41" i="7"/>
  <c r="CO41" i="7"/>
  <c r="CN41" i="7"/>
  <c r="CT40" i="7"/>
  <c r="CS40" i="7"/>
  <c r="CR40" i="7"/>
  <c r="CQ40" i="7"/>
  <c r="CP40" i="7"/>
  <c r="CO40" i="7"/>
  <c r="CN40" i="7"/>
  <c r="CT39" i="7"/>
  <c r="CS39" i="7"/>
  <c r="CR39" i="7"/>
  <c r="CQ39" i="7"/>
  <c r="CP39" i="7"/>
  <c r="CO39" i="7"/>
  <c r="CN39" i="7"/>
  <c r="CT38" i="7"/>
  <c r="CS38" i="7"/>
  <c r="CR38" i="7"/>
  <c r="CQ38" i="7"/>
  <c r="CP38" i="7"/>
  <c r="CO38" i="7"/>
  <c r="CN38" i="7"/>
  <c r="CT37" i="7"/>
  <c r="CS37" i="7"/>
  <c r="CR37" i="7"/>
  <c r="CQ37" i="7"/>
  <c r="CP37" i="7"/>
  <c r="CO37" i="7"/>
  <c r="CN37" i="7"/>
  <c r="CT36" i="7"/>
  <c r="CS36" i="7"/>
  <c r="CR36" i="7"/>
  <c r="CQ36" i="7"/>
  <c r="CP36" i="7"/>
  <c r="CO36" i="7"/>
  <c r="CN36" i="7"/>
  <c r="CT35" i="7"/>
  <c r="CS35" i="7"/>
  <c r="CR35" i="7"/>
  <c r="CQ35" i="7"/>
  <c r="CP35" i="7"/>
  <c r="CO35" i="7"/>
  <c r="CN35" i="7"/>
  <c r="CT34" i="7"/>
  <c r="CS34" i="7"/>
  <c r="CR34" i="7"/>
  <c r="CQ34" i="7"/>
  <c r="CP34" i="7"/>
  <c r="CO34" i="7"/>
  <c r="CN34" i="7"/>
  <c r="CP130" i="7"/>
  <c r="CQ130" i="7" s="1"/>
  <c r="CP131" i="7"/>
  <c r="CQ131" i="7" s="1"/>
  <c r="CP132" i="7"/>
  <c r="CQ132" i="7" s="1"/>
  <c r="DN108" i="7"/>
  <c r="CO132" i="7"/>
  <c r="CO131" i="7"/>
  <c r="CO130" i="7"/>
  <c r="CO129" i="7"/>
  <c r="AP34" i="7"/>
  <c r="AP8" i="7"/>
  <c r="DG134" i="7" l="1"/>
  <c r="DG135" i="7"/>
  <c r="DF134" i="7" s="1"/>
  <c r="DF135" i="7" s="1"/>
  <c r="CP133" i="7"/>
  <c r="D92" i="7" l="1"/>
  <c r="D89" i="7"/>
  <c r="C70" i="7"/>
  <c r="E64" i="7"/>
  <c r="E61" i="7"/>
  <c r="C57" i="7"/>
  <c r="C56" i="7"/>
  <c r="C54" i="7"/>
  <c r="D53" i="7"/>
  <c r="E51" i="7"/>
  <c r="E50" i="7"/>
  <c r="E48" i="7"/>
  <c r="C46" i="7"/>
  <c r="C45" i="7"/>
  <c r="C43" i="7"/>
  <c r="C42" i="7"/>
  <c r="E40" i="7"/>
  <c r="E39" i="7"/>
  <c r="E37" i="7"/>
  <c r="E36" i="7"/>
  <c r="C34" i="7"/>
  <c r="BQ34" i="7"/>
  <c r="BK108" i="7"/>
  <c r="BK107" i="7"/>
  <c r="BK106" i="7"/>
  <c r="BK105" i="7"/>
  <c r="BK104" i="7"/>
  <c r="BK103" i="7"/>
  <c r="BK102" i="7"/>
  <c r="BM102" i="7" s="1"/>
  <c r="BK101" i="7"/>
  <c r="BK100" i="7"/>
  <c r="BQ100" i="7" s="1"/>
  <c r="BK99" i="7"/>
  <c r="BM99" i="7" s="1"/>
  <c r="BK98" i="7"/>
  <c r="BK97" i="7"/>
  <c r="BK96" i="7"/>
  <c r="BK95" i="7"/>
  <c r="BK94" i="7"/>
  <c r="BK93" i="7"/>
  <c r="BK92" i="7"/>
  <c r="BK91" i="7"/>
  <c r="BK90" i="7"/>
  <c r="BQ90" i="7" s="1"/>
  <c r="BK89" i="7"/>
  <c r="BK88" i="7"/>
  <c r="BK87" i="7"/>
  <c r="BM87" i="7" s="1"/>
  <c r="BK86" i="7"/>
  <c r="BK85" i="7"/>
  <c r="BK84" i="7"/>
  <c r="BK83" i="7"/>
  <c r="BK82" i="7"/>
  <c r="BK81" i="7"/>
  <c r="BK80" i="7"/>
  <c r="BK79" i="7"/>
  <c r="BK78" i="7"/>
  <c r="BK77" i="7"/>
  <c r="BK76" i="7"/>
  <c r="BK75" i="7"/>
  <c r="BK74" i="7"/>
  <c r="BK73" i="7"/>
  <c r="BK72" i="7"/>
  <c r="BK71" i="7"/>
  <c r="BK70" i="7"/>
  <c r="BK69" i="7"/>
  <c r="BK68" i="7"/>
  <c r="BK67" i="7"/>
  <c r="BK66" i="7"/>
  <c r="BK65" i="7"/>
  <c r="BK64" i="7"/>
  <c r="BK63" i="7"/>
  <c r="BM63" i="7" s="1"/>
  <c r="BK62" i="7"/>
  <c r="BK61" i="7"/>
  <c r="BK60" i="7"/>
  <c r="BK59" i="7"/>
  <c r="BK58" i="7"/>
  <c r="BK57" i="7"/>
  <c r="BK56" i="7"/>
  <c r="BK55" i="7"/>
  <c r="BK54" i="7"/>
  <c r="BK53" i="7"/>
  <c r="BQ53" i="7" s="1"/>
  <c r="BK52" i="7"/>
  <c r="BK51" i="7"/>
  <c r="BM51" i="7" s="1"/>
  <c r="BK50" i="7"/>
  <c r="BK49" i="7"/>
  <c r="BK48" i="7"/>
  <c r="BK47" i="7"/>
  <c r="BK46" i="7"/>
  <c r="BK45" i="7"/>
  <c r="BK44" i="7"/>
  <c r="BK43" i="7"/>
  <c r="BK42" i="7"/>
  <c r="BK41" i="7"/>
  <c r="BM41" i="7" s="1"/>
  <c r="BK40" i="7"/>
  <c r="BQ40" i="7" s="1"/>
  <c r="BK39" i="7"/>
  <c r="BQ39" i="7" s="1"/>
  <c r="BK38" i="7"/>
  <c r="BK37" i="7"/>
  <c r="BK36" i="7"/>
  <c r="BK35" i="7"/>
  <c r="BK34" i="7"/>
  <c r="BM34" i="7"/>
  <c r="BH35" i="7"/>
  <c r="BL35" i="7" s="1"/>
  <c r="BF94" i="7"/>
  <c r="BF86" i="7"/>
  <c r="BF82" i="7"/>
  <c r="BF74" i="7"/>
  <c r="BF70" i="7"/>
  <c r="BF62" i="7"/>
  <c r="BF58" i="7"/>
  <c r="BF50" i="7"/>
  <c r="BF46" i="7"/>
  <c r="BF44" i="7"/>
  <c r="BF38" i="7"/>
  <c r="BF37" i="7"/>
  <c r="BF34" i="7"/>
  <c r="AY97" i="7"/>
  <c r="AZ97" i="7" s="1"/>
  <c r="AY89" i="7"/>
  <c r="AZ89" i="7" s="1"/>
  <c r="AY85" i="7"/>
  <c r="AZ85" i="7" s="1"/>
  <c r="AY77" i="7"/>
  <c r="AZ77" i="7" s="1"/>
  <c r="AY73" i="7"/>
  <c r="AZ73" i="7" s="1"/>
  <c r="AY65" i="7"/>
  <c r="AZ65" i="7" s="1"/>
  <c r="AY61" i="7"/>
  <c r="AZ61" i="7" s="1"/>
  <c r="AY53" i="7"/>
  <c r="AZ53" i="7" s="1"/>
  <c r="AY49" i="7"/>
  <c r="AZ49" i="7" s="1"/>
  <c r="AY41" i="7"/>
  <c r="AZ41" i="7" s="1"/>
  <c r="AY40" i="7"/>
  <c r="AZ40" i="7" s="1"/>
  <c r="AY37" i="7"/>
  <c r="BD37" i="7" s="1"/>
  <c r="AY35" i="7"/>
  <c r="AZ35" i="7" s="1"/>
  <c r="AX68" i="7"/>
  <c r="AX64" i="7"/>
  <c r="AX56" i="7"/>
  <c r="AX52" i="7"/>
  <c r="AX50" i="7"/>
  <c r="AX44" i="7"/>
  <c r="AX40" i="7"/>
  <c r="AX38" i="7"/>
  <c r="AQ71" i="7"/>
  <c r="AR71" i="7" s="1"/>
  <c r="AQ67" i="7"/>
  <c r="AQ59" i="7"/>
  <c r="AV59" i="7" s="1"/>
  <c r="AQ55" i="7"/>
  <c r="AQ53" i="7"/>
  <c r="AQ47" i="7"/>
  <c r="AQ43" i="7"/>
  <c r="AV43" i="7" s="1"/>
  <c r="AQ41" i="7"/>
  <c r="AR41" i="7" s="1"/>
  <c r="AQ35" i="7"/>
  <c r="AV35" i="7" s="1"/>
  <c r="AQ34" i="7"/>
  <c r="AR34" i="7" s="1"/>
  <c r="AJ82" i="7"/>
  <c r="AK82" i="7" s="1"/>
  <c r="AJ76" i="7"/>
  <c r="AJ75" i="7"/>
  <c r="AK75" i="7" s="1"/>
  <c r="AJ72" i="7"/>
  <c r="AK72" i="7" s="1"/>
  <c r="AJ70" i="7"/>
  <c r="AK70" i="7" s="1"/>
  <c r="AJ64" i="7"/>
  <c r="AN64" i="7" s="1"/>
  <c r="AJ63" i="7"/>
  <c r="AK63" i="7" s="1"/>
  <c r="AJ52" i="7"/>
  <c r="AK52" i="7" s="1"/>
  <c r="AJ51" i="7"/>
  <c r="AK51" i="7" s="1"/>
  <c r="AJ48" i="7"/>
  <c r="AK48" i="7" s="1"/>
  <c r="AJ46" i="7"/>
  <c r="AJ40" i="7"/>
  <c r="AK40" i="7" s="1"/>
  <c r="AJ39" i="7"/>
  <c r="AK39" i="7" s="1"/>
  <c r="AJ38" i="7"/>
  <c r="AJ36" i="7"/>
  <c r="AK36" i="7" s="1"/>
  <c r="AJ34" i="7"/>
  <c r="AN34" i="7" s="1"/>
  <c r="BF98" i="7"/>
  <c r="F8" i="7"/>
  <c r="L8" i="7"/>
  <c r="M8" i="7"/>
  <c r="N8" i="7"/>
  <c r="O8" i="7"/>
  <c r="AF8" i="7"/>
  <c r="AK8" i="7"/>
  <c r="AN8" i="7"/>
  <c r="AO8" i="7"/>
  <c r="AR8" i="7"/>
  <c r="AV8" i="7"/>
  <c r="AW8" i="7"/>
  <c r="AX8" i="7"/>
  <c r="AZ8" i="7"/>
  <c r="BD8" i="7"/>
  <c r="BE8" i="7"/>
  <c r="BF8" i="7"/>
  <c r="BL8" i="7"/>
  <c r="BM8" i="7"/>
  <c r="BO8" i="7"/>
  <c r="BQ8" i="7"/>
  <c r="CH8" i="7"/>
  <c r="CJ8" i="7" s="1"/>
  <c r="CI8" i="7"/>
  <c r="CW8" i="7" s="1"/>
  <c r="CK8" i="7"/>
  <c r="CY8" i="7" s="1"/>
  <c r="CN8" i="7"/>
  <c r="CO8" i="7"/>
  <c r="CP8" i="7"/>
  <c r="CQ8" i="7"/>
  <c r="CR8" i="7"/>
  <c r="CS8" i="7"/>
  <c r="CT8" i="7"/>
  <c r="CV8" i="7"/>
  <c r="F9" i="7"/>
  <c r="L9" i="7"/>
  <c r="O9" i="7" s="1"/>
  <c r="M9" i="7"/>
  <c r="N9" i="7"/>
  <c r="S9" i="7"/>
  <c r="W9" i="7" s="1"/>
  <c r="AA9" i="7" s="1"/>
  <c r="AE9" i="7" s="1"/>
  <c r="AF9" i="7"/>
  <c r="AK9" i="7"/>
  <c r="AN9" i="7"/>
  <c r="AO9" i="7"/>
  <c r="AP9" i="7"/>
  <c r="AR9" i="7"/>
  <c r="AV9" i="7"/>
  <c r="AW9" i="7"/>
  <c r="AX9" i="7"/>
  <c r="AZ9" i="7"/>
  <c r="BD9" i="7"/>
  <c r="BE9" i="7"/>
  <c r="BF9" i="7"/>
  <c r="BL9" i="7"/>
  <c r="BM9" i="7"/>
  <c r="BO9" i="7"/>
  <c r="BQ9" i="7"/>
  <c r="CH9" i="7"/>
  <c r="CI9" i="7"/>
  <c r="CJ9" i="7"/>
  <c r="CK9" i="7"/>
  <c r="CY9" i="7" s="1"/>
  <c r="CN9" i="7"/>
  <c r="CO9" i="7"/>
  <c r="CP9" i="7"/>
  <c r="CQ9" i="7"/>
  <c r="CR9" i="7"/>
  <c r="CS9" i="7"/>
  <c r="CT9" i="7"/>
  <c r="CV9" i="7"/>
  <c r="CW9" i="7"/>
  <c r="F10" i="7"/>
  <c r="L10" i="7"/>
  <c r="M10" i="7"/>
  <c r="N10" i="7"/>
  <c r="AF10" i="7"/>
  <c r="AK10" i="7"/>
  <c r="AN10" i="7"/>
  <c r="AO10" i="7"/>
  <c r="AP10" i="7"/>
  <c r="AR10" i="7"/>
  <c r="AV10" i="7"/>
  <c r="AW10" i="7"/>
  <c r="AX10" i="7"/>
  <c r="AZ10" i="7"/>
  <c r="BD10" i="7"/>
  <c r="BE10" i="7"/>
  <c r="BF10" i="7"/>
  <c r="BL10" i="7"/>
  <c r="BM10" i="7"/>
  <c r="BO10" i="7"/>
  <c r="BQ10" i="7"/>
  <c r="CH10" i="7"/>
  <c r="CJ10" i="7" s="1"/>
  <c r="CI10" i="7"/>
  <c r="CW10" i="7" s="1"/>
  <c r="CK10" i="7"/>
  <c r="CN10" i="7"/>
  <c r="CO10" i="7"/>
  <c r="CP10" i="7"/>
  <c r="CQ10" i="7"/>
  <c r="CR10" i="7"/>
  <c r="CS10" i="7"/>
  <c r="CT10" i="7"/>
  <c r="CV10" i="7"/>
  <c r="CY10" i="7"/>
  <c r="F11" i="7"/>
  <c r="L11" i="7"/>
  <c r="M11" i="7"/>
  <c r="N11" i="7"/>
  <c r="O11" i="7"/>
  <c r="AF11" i="7"/>
  <c r="AK11" i="7"/>
  <c r="AN11" i="7"/>
  <c r="AO11" i="7"/>
  <c r="AP11" i="7"/>
  <c r="AR11" i="7"/>
  <c r="AV11" i="7"/>
  <c r="AW11" i="7"/>
  <c r="AX11" i="7"/>
  <c r="AZ11" i="7"/>
  <c r="BD11" i="7"/>
  <c r="BE11" i="7"/>
  <c r="BF11" i="7"/>
  <c r="BL11" i="7"/>
  <c r="BM11" i="7"/>
  <c r="BO11" i="7"/>
  <c r="BQ11" i="7"/>
  <c r="CH11" i="7"/>
  <c r="CI11" i="7"/>
  <c r="CW11" i="7" s="1"/>
  <c r="CK11" i="7"/>
  <c r="CY11" i="7" s="1"/>
  <c r="CN11" i="7"/>
  <c r="CO11" i="7"/>
  <c r="CP11" i="7"/>
  <c r="CQ11" i="7"/>
  <c r="CR11" i="7"/>
  <c r="CS11" i="7"/>
  <c r="CT11" i="7"/>
  <c r="CV11" i="7"/>
  <c r="F12" i="7"/>
  <c r="L12" i="7"/>
  <c r="O12" i="7" s="1"/>
  <c r="S12" i="7" s="1"/>
  <c r="W12" i="7" s="1"/>
  <c r="AA12" i="7" s="1"/>
  <c r="AE12" i="7" s="1"/>
  <c r="M12" i="7"/>
  <c r="N12" i="7"/>
  <c r="AF12" i="7"/>
  <c r="AK12" i="7"/>
  <c r="AN12" i="7"/>
  <c r="AO12" i="7"/>
  <c r="AP12" i="7"/>
  <c r="AR12" i="7"/>
  <c r="AV12" i="7"/>
  <c r="AW12" i="7"/>
  <c r="AX12" i="7"/>
  <c r="AZ12" i="7"/>
  <c r="BD12" i="7"/>
  <c r="BE12" i="7"/>
  <c r="BF12" i="7"/>
  <c r="BL12" i="7"/>
  <c r="BM12" i="7"/>
  <c r="BO12" i="7"/>
  <c r="BQ12" i="7"/>
  <c r="CH12" i="7"/>
  <c r="CI12" i="7"/>
  <c r="CJ12" i="7"/>
  <c r="CK12" i="7"/>
  <c r="CY12" i="7" s="1"/>
  <c r="CN12" i="7"/>
  <c r="CO12" i="7"/>
  <c r="CP12" i="7"/>
  <c r="CQ12" i="7"/>
  <c r="CR12" i="7"/>
  <c r="CS12" i="7"/>
  <c r="CT12" i="7"/>
  <c r="CV12" i="7"/>
  <c r="CW12" i="7"/>
  <c r="F13" i="7"/>
  <c r="L13" i="7"/>
  <c r="O13" i="7" s="1"/>
  <c r="M13" i="7"/>
  <c r="N13" i="7"/>
  <c r="AF13" i="7"/>
  <c r="AK13" i="7"/>
  <c r="AN13" i="7"/>
  <c r="AO13" i="7"/>
  <c r="AP13" i="7"/>
  <c r="AR13" i="7"/>
  <c r="AV13" i="7"/>
  <c r="AW13" i="7"/>
  <c r="AX13" i="7"/>
  <c r="AZ13" i="7"/>
  <c r="BD13" i="7"/>
  <c r="BE13" i="7"/>
  <c r="BF13" i="7"/>
  <c r="BL13" i="7"/>
  <c r="BM13" i="7"/>
  <c r="BO13" i="7"/>
  <c r="BQ13" i="7"/>
  <c r="CH13" i="7"/>
  <c r="CI13" i="7"/>
  <c r="CJ13" i="7"/>
  <c r="CK13" i="7"/>
  <c r="CL13" i="7"/>
  <c r="CN13" i="7"/>
  <c r="CO13" i="7"/>
  <c r="CP13" i="7"/>
  <c r="CQ13" i="7"/>
  <c r="CR13" i="7"/>
  <c r="CS13" i="7"/>
  <c r="CT13" i="7"/>
  <c r="CV13" i="7"/>
  <c r="CW13" i="7"/>
  <c r="CX13" i="7"/>
  <c r="CY13" i="7"/>
  <c r="CZ13" i="7"/>
  <c r="F14" i="7"/>
  <c r="L14" i="7"/>
  <c r="M14" i="7"/>
  <c r="N14" i="7"/>
  <c r="O14" i="7"/>
  <c r="AF14" i="7"/>
  <c r="AK14" i="7"/>
  <c r="AN14" i="7"/>
  <c r="AO14" i="7"/>
  <c r="AP14" i="7"/>
  <c r="AR14" i="7"/>
  <c r="AV14" i="7"/>
  <c r="AW14" i="7"/>
  <c r="AX14" i="7"/>
  <c r="AZ14" i="7"/>
  <c r="BD14" i="7"/>
  <c r="BE14" i="7"/>
  <c r="BF14" i="7"/>
  <c r="BL14" i="7"/>
  <c r="BM14" i="7"/>
  <c r="BO14" i="7"/>
  <c r="BQ14" i="7"/>
  <c r="CH14" i="7"/>
  <c r="CI14" i="7"/>
  <c r="CW14" i="7" s="1"/>
  <c r="CK14" i="7"/>
  <c r="CY14" i="7" s="1"/>
  <c r="CN14" i="7"/>
  <c r="CO14" i="7"/>
  <c r="CP14" i="7"/>
  <c r="CQ14" i="7"/>
  <c r="CR14" i="7"/>
  <c r="CS14" i="7"/>
  <c r="CT14" i="7"/>
  <c r="CV14" i="7"/>
  <c r="F15" i="7"/>
  <c r="L15" i="7"/>
  <c r="O15" i="7" s="1"/>
  <c r="M15" i="7"/>
  <c r="N15" i="7"/>
  <c r="AF15" i="7"/>
  <c r="AK15" i="7"/>
  <c r="AN15" i="7"/>
  <c r="AO15" i="7"/>
  <c r="AP15" i="7"/>
  <c r="AR15" i="7"/>
  <c r="AV15" i="7"/>
  <c r="AW15" i="7"/>
  <c r="AX15" i="7"/>
  <c r="AZ15" i="7"/>
  <c r="BD15" i="7"/>
  <c r="BE15" i="7"/>
  <c r="BF15" i="7"/>
  <c r="BL15" i="7"/>
  <c r="BM15" i="7"/>
  <c r="BO15" i="7"/>
  <c r="BQ15" i="7"/>
  <c r="CH15" i="7"/>
  <c r="CI15" i="7"/>
  <c r="CJ15" i="7"/>
  <c r="CK15" i="7"/>
  <c r="CY15" i="7" s="1"/>
  <c r="CN15" i="7"/>
  <c r="CO15" i="7"/>
  <c r="CP15" i="7"/>
  <c r="CQ15" i="7"/>
  <c r="CR15" i="7"/>
  <c r="CS15" i="7"/>
  <c r="CT15" i="7"/>
  <c r="CV15" i="7"/>
  <c r="CW15" i="7"/>
  <c r="F16" i="7"/>
  <c r="L16" i="7"/>
  <c r="O16" i="7" s="1"/>
  <c r="M16" i="7"/>
  <c r="N16" i="7"/>
  <c r="AF16" i="7"/>
  <c r="AK16" i="7"/>
  <c r="AN16" i="7"/>
  <c r="AO16" i="7"/>
  <c r="AP16" i="7"/>
  <c r="AR16" i="7"/>
  <c r="AV16" i="7"/>
  <c r="AW16" i="7"/>
  <c r="AX16" i="7"/>
  <c r="AZ16" i="7"/>
  <c r="BD16" i="7"/>
  <c r="BE16" i="7"/>
  <c r="BF16" i="7"/>
  <c r="BL16" i="7"/>
  <c r="BM16" i="7"/>
  <c r="BO16" i="7"/>
  <c r="BQ16" i="7"/>
  <c r="CH16" i="7"/>
  <c r="CI16" i="7"/>
  <c r="CJ16" i="7"/>
  <c r="CK16" i="7"/>
  <c r="CL16" i="7"/>
  <c r="CN16" i="7"/>
  <c r="CO16" i="7"/>
  <c r="CP16" i="7"/>
  <c r="CQ16" i="7"/>
  <c r="CR16" i="7"/>
  <c r="CS16" i="7"/>
  <c r="CT16" i="7"/>
  <c r="CV16" i="7"/>
  <c r="CW16" i="7"/>
  <c r="CX16" i="7"/>
  <c r="CY16" i="7"/>
  <c r="CZ16" i="7"/>
  <c r="F17" i="7"/>
  <c r="L17" i="7"/>
  <c r="M17" i="7"/>
  <c r="N17" i="7"/>
  <c r="O17" i="7"/>
  <c r="AF17" i="7"/>
  <c r="AK17" i="7"/>
  <c r="AN17" i="7"/>
  <c r="AO17" i="7"/>
  <c r="AP17" i="7"/>
  <c r="AR17" i="7"/>
  <c r="AV17" i="7"/>
  <c r="AW17" i="7"/>
  <c r="AX17" i="7"/>
  <c r="AZ17" i="7"/>
  <c r="BD17" i="7"/>
  <c r="BE17" i="7"/>
  <c r="BF17" i="7"/>
  <c r="BL17" i="7"/>
  <c r="BM17" i="7"/>
  <c r="BO17" i="7"/>
  <c r="BQ17" i="7"/>
  <c r="CH17" i="7"/>
  <c r="CI17" i="7"/>
  <c r="CW17" i="7" s="1"/>
  <c r="CK17" i="7"/>
  <c r="CY17" i="7" s="1"/>
  <c r="CN17" i="7"/>
  <c r="CO17" i="7"/>
  <c r="CP17" i="7"/>
  <c r="CQ17" i="7"/>
  <c r="CR17" i="7"/>
  <c r="CS17" i="7"/>
  <c r="CT17" i="7"/>
  <c r="CV17" i="7"/>
  <c r="F18" i="7"/>
  <c r="L18" i="7"/>
  <c r="O18" i="7" s="1"/>
  <c r="S18" i="7" s="1"/>
  <c r="W18" i="7" s="1"/>
  <c r="M18" i="7"/>
  <c r="N18" i="7"/>
  <c r="AF18" i="7"/>
  <c r="AK18" i="7"/>
  <c r="AN18" i="7"/>
  <c r="AO18" i="7"/>
  <c r="AP18" i="7"/>
  <c r="AR18" i="7"/>
  <c r="AV18" i="7"/>
  <c r="AW18" i="7"/>
  <c r="AX18" i="7"/>
  <c r="AZ18" i="7"/>
  <c r="BD18" i="7"/>
  <c r="BE18" i="7"/>
  <c r="BF18" i="7"/>
  <c r="BL18" i="7"/>
  <c r="BM18" i="7"/>
  <c r="BO18" i="7"/>
  <c r="BQ18" i="7"/>
  <c r="CH18" i="7"/>
  <c r="CI18" i="7"/>
  <c r="CJ18" i="7"/>
  <c r="CK18" i="7"/>
  <c r="CY18" i="7" s="1"/>
  <c r="CN18" i="7"/>
  <c r="CO18" i="7"/>
  <c r="CP18" i="7"/>
  <c r="CQ18" i="7"/>
  <c r="CR18" i="7"/>
  <c r="CS18" i="7"/>
  <c r="CT18" i="7"/>
  <c r="CV18" i="7"/>
  <c r="CW18" i="7"/>
  <c r="F19" i="7"/>
  <c r="AF19" i="7"/>
  <c r="AK19" i="7"/>
  <c r="AN19" i="7"/>
  <c r="AO19" i="7"/>
  <c r="AP19" i="7"/>
  <c r="AR19" i="7"/>
  <c r="AV19" i="7"/>
  <c r="AW19" i="7"/>
  <c r="AX19" i="7"/>
  <c r="AZ19" i="7"/>
  <c r="BD19" i="7"/>
  <c r="BE19" i="7"/>
  <c r="BF19" i="7"/>
  <c r="BL19" i="7"/>
  <c r="BM19" i="7"/>
  <c r="BO19" i="7"/>
  <c r="BQ19" i="7"/>
  <c r="CH19" i="7"/>
  <c r="CI19" i="7"/>
  <c r="CJ19" i="7"/>
  <c r="CK19" i="7"/>
  <c r="CY19" i="7" s="1"/>
  <c r="CN19" i="7"/>
  <c r="CO19" i="7"/>
  <c r="CP19" i="7"/>
  <c r="CQ19" i="7"/>
  <c r="CR19" i="7"/>
  <c r="CS19" i="7"/>
  <c r="CT19" i="7"/>
  <c r="CV19" i="7"/>
  <c r="CW19" i="7"/>
  <c r="CX19" i="7"/>
  <c r="F20" i="7"/>
  <c r="AF20" i="7"/>
  <c r="AK20" i="7"/>
  <c r="AN20" i="7"/>
  <c r="AO20" i="7"/>
  <c r="AP20" i="7"/>
  <c r="AR20" i="7"/>
  <c r="AV20" i="7"/>
  <c r="AW20" i="7"/>
  <c r="AX20" i="7"/>
  <c r="AZ20" i="7"/>
  <c r="BD20" i="7"/>
  <c r="BE20" i="7"/>
  <c r="BF20" i="7"/>
  <c r="BL20" i="7"/>
  <c r="BM20" i="7"/>
  <c r="BO20" i="7"/>
  <c r="BQ20" i="7"/>
  <c r="CH20" i="7"/>
  <c r="CI20" i="7"/>
  <c r="CJ20" i="7"/>
  <c r="CK20" i="7"/>
  <c r="CY20" i="7" s="1"/>
  <c r="CN20" i="7"/>
  <c r="CO20" i="7"/>
  <c r="CP20" i="7"/>
  <c r="CQ20" i="7"/>
  <c r="CR20" i="7"/>
  <c r="CS20" i="7"/>
  <c r="CT20" i="7"/>
  <c r="CV20" i="7"/>
  <c r="CW20" i="7"/>
  <c r="F21" i="7"/>
  <c r="AF21" i="7"/>
  <c r="AK21" i="7"/>
  <c r="AN21" i="7"/>
  <c r="AO21" i="7"/>
  <c r="AP21" i="7"/>
  <c r="AR21" i="7"/>
  <c r="AV21" i="7"/>
  <c r="AW21" i="7"/>
  <c r="AX21" i="7"/>
  <c r="AZ21" i="7"/>
  <c r="BD21" i="7"/>
  <c r="BE21" i="7"/>
  <c r="BF21" i="7"/>
  <c r="BL21" i="7"/>
  <c r="BM21" i="7"/>
  <c r="BO21" i="7"/>
  <c r="BQ21" i="7"/>
  <c r="CH21" i="7"/>
  <c r="CI21" i="7"/>
  <c r="CJ21" i="7"/>
  <c r="CK21" i="7"/>
  <c r="CY21" i="7" s="1"/>
  <c r="CN21" i="7"/>
  <c r="CO21" i="7"/>
  <c r="CP21" i="7"/>
  <c r="CQ21" i="7"/>
  <c r="CR21" i="7"/>
  <c r="CS21" i="7"/>
  <c r="CT21" i="7"/>
  <c r="CV21" i="7"/>
  <c r="CW21" i="7"/>
  <c r="CX21" i="7"/>
  <c r="F22" i="7"/>
  <c r="AF22" i="7"/>
  <c r="AK22" i="7"/>
  <c r="AN22" i="7"/>
  <c r="AO22" i="7"/>
  <c r="AP22" i="7"/>
  <c r="AR22" i="7"/>
  <c r="AV22" i="7"/>
  <c r="AW22" i="7"/>
  <c r="AX22" i="7"/>
  <c r="AZ22" i="7"/>
  <c r="BD22" i="7"/>
  <c r="BE22" i="7"/>
  <c r="BF22" i="7"/>
  <c r="BL22" i="7"/>
  <c r="BM22" i="7"/>
  <c r="BO22" i="7"/>
  <c r="BQ22" i="7"/>
  <c r="CH22" i="7"/>
  <c r="CI22" i="7"/>
  <c r="CJ22" i="7"/>
  <c r="CK22" i="7"/>
  <c r="CY22" i="7" s="1"/>
  <c r="CN22" i="7"/>
  <c r="CO22" i="7"/>
  <c r="CP22" i="7"/>
  <c r="CQ22" i="7"/>
  <c r="CR22" i="7"/>
  <c r="CS22" i="7"/>
  <c r="CT22" i="7"/>
  <c r="CV22" i="7"/>
  <c r="CW22" i="7"/>
  <c r="F23" i="7"/>
  <c r="AF23" i="7"/>
  <c r="AK23" i="7"/>
  <c r="AN23" i="7"/>
  <c r="AO23" i="7"/>
  <c r="AP23" i="7"/>
  <c r="AR23" i="7"/>
  <c r="AV23" i="7"/>
  <c r="AW23" i="7"/>
  <c r="AX23" i="7"/>
  <c r="AZ23" i="7"/>
  <c r="BD23" i="7"/>
  <c r="BE23" i="7"/>
  <c r="BF23" i="7"/>
  <c r="BL23" i="7"/>
  <c r="BM23" i="7"/>
  <c r="BO23" i="7"/>
  <c r="BQ23" i="7"/>
  <c r="CH23" i="7"/>
  <c r="CI23" i="7"/>
  <c r="CJ23" i="7"/>
  <c r="CK23" i="7"/>
  <c r="CY23" i="7" s="1"/>
  <c r="CN23" i="7"/>
  <c r="CO23" i="7"/>
  <c r="CP23" i="7"/>
  <c r="CQ23" i="7"/>
  <c r="CR23" i="7"/>
  <c r="CS23" i="7"/>
  <c r="CT23" i="7"/>
  <c r="CV23" i="7"/>
  <c r="CW23" i="7"/>
  <c r="CX23" i="7"/>
  <c r="F24" i="7"/>
  <c r="AF24" i="7"/>
  <c r="AK24" i="7"/>
  <c r="AN24" i="7"/>
  <c r="AO24" i="7"/>
  <c r="AP24" i="7"/>
  <c r="AR24" i="7"/>
  <c r="AV24" i="7"/>
  <c r="AW24" i="7"/>
  <c r="AX24" i="7"/>
  <c r="AZ24" i="7"/>
  <c r="BD24" i="7"/>
  <c r="BE24" i="7"/>
  <c r="BF24" i="7"/>
  <c r="BL24" i="7"/>
  <c r="BM24" i="7"/>
  <c r="BO24" i="7"/>
  <c r="BQ24" i="7"/>
  <c r="CH24" i="7"/>
  <c r="CI24" i="7"/>
  <c r="CJ24" i="7"/>
  <c r="CK24" i="7"/>
  <c r="CY24" i="7" s="1"/>
  <c r="CN24" i="7"/>
  <c r="CO24" i="7"/>
  <c r="CP24" i="7"/>
  <c r="CQ24" i="7"/>
  <c r="CR24" i="7"/>
  <c r="CS24" i="7"/>
  <c r="CT24" i="7"/>
  <c r="CV24" i="7"/>
  <c r="CW24" i="7"/>
  <c r="F25" i="7"/>
  <c r="AF25" i="7"/>
  <c r="AK25" i="7"/>
  <c r="AN25" i="7"/>
  <c r="AO25" i="7"/>
  <c r="AP25" i="7"/>
  <c r="AR25" i="7"/>
  <c r="AV25" i="7"/>
  <c r="AW25" i="7"/>
  <c r="AX25" i="7"/>
  <c r="AZ25" i="7"/>
  <c r="BD25" i="7"/>
  <c r="BE25" i="7"/>
  <c r="BF25" i="7"/>
  <c r="BL25" i="7"/>
  <c r="BM25" i="7"/>
  <c r="BO25" i="7"/>
  <c r="BQ25" i="7"/>
  <c r="CH25" i="7"/>
  <c r="CV25" i="7" s="1"/>
  <c r="CI25" i="7"/>
  <c r="CJ25" i="7"/>
  <c r="CL25" i="7" s="1"/>
  <c r="CZ25" i="7" s="1"/>
  <c r="CK25" i="7"/>
  <c r="CY25" i="7" s="1"/>
  <c r="CN25" i="7"/>
  <c r="CO25" i="7"/>
  <c r="CP25" i="7"/>
  <c r="CQ25" i="7"/>
  <c r="CR25" i="7"/>
  <c r="CS25" i="7"/>
  <c r="CT25" i="7"/>
  <c r="CW25" i="7"/>
  <c r="CX25" i="7"/>
  <c r="F26" i="7"/>
  <c r="AF26" i="7"/>
  <c r="AK26" i="7"/>
  <c r="AN26" i="7"/>
  <c r="AO26" i="7"/>
  <c r="AP26" i="7"/>
  <c r="AR26" i="7"/>
  <c r="AV26" i="7"/>
  <c r="AW26" i="7"/>
  <c r="AX26" i="7"/>
  <c r="AZ26" i="7"/>
  <c r="BD26" i="7"/>
  <c r="BE26" i="7"/>
  <c r="BF26" i="7"/>
  <c r="BL26" i="7"/>
  <c r="BM26" i="7"/>
  <c r="BO26" i="7"/>
  <c r="BQ26" i="7"/>
  <c r="CH26" i="7"/>
  <c r="CI26" i="7"/>
  <c r="CJ26" i="7"/>
  <c r="CK26" i="7"/>
  <c r="CY26" i="7" s="1"/>
  <c r="CN26" i="7"/>
  <c r="CO26" i="7"/>
  <c r="CP26" i="7"/>
  <c r="CQ26" i="7"/>
  <c r="CR26" i="7"/>
  <c r="CS26" i="7"/>
  <c r="CT26" i="7"/>
  <c r="CV26" i="7"/>
  <c r="CW26" i="7"/>
  <c r="F27" i="7"/>
  <c r="AF27" i="7"/>
  <c r="AK27" i="7"/>
  <c r="AN27" i="7"/>
  <c r="AO27" i="7"/>
  <c r="AP27" i="7"/>
  <c r="AR27" i="7"/>
  <c r="AV27" i="7"/>
  <c r="AW27" i="7"/>
  <c r="AX27" i="7"/>
  <c r="AZ27" i="7"/>
  <c r="BD27" i="7"/>
  <c r="BE27" i="7"/>
  <c r="BF27" i="7"/>
  <c r="BL27" i="7"/>
  <c r="BM27" i="7"/>
  <c r="BO27" i="7"/>
  <c r="BQ27" i="7"/>
  <c r="CH27" i="7"/>
  <c r="CV27" i="7" s="1"/>
  <c r="CI27" i="7"/>
  <c r="CJ27" i="7"/>
  <c r="CK27" i="7"/>
  <c r="CY27" i="7" s="1"/>
  <c r="CN27" i="7"/>
  <c r="CO27" i="7"/>
  <c r="CP27" i="7"/>
  <c r="CQ27" i="7"/>
  <c r="CR27" i="7"/>
  <c r="CS27" i="7"/>
  <c r="CT27" i="7"/>
  <c r="CW27" i="7"/>
  <c r="CX27" i="7"/>
  <c r="F28" i="7"/>
  <c r="AF28" i="7"/>
  <c r="AK28" i="7"/>
  <c r="AN28" i="7"/>
  <c r="AO28" i="7"/>
  <c r="AP28" i="7"/>
  <c r="AR28" i="7"/>
  <c r="AV28" i="7"/>
  <c r="AW28" i="7"/>
  <c r="AX28" i="7"/>
  <c r="AZ28" i="7"/>
  <c r="BD28" i="7"/>
  <c r="BE28" i="7"/>
  <c r="BF28" i="7"/>
  <c r="BL28" i="7"/>
  <c r="BM28" i="7"/>
  <c r="BO28" i="7"/>
  <c r="BQ28" i="7"/>
  <c r="CH28" i="7"/>
  <c r="CI28" i="7"/>
  <c r="CJ28" i="7"/>
  <c r="CK28" i="7"/>
  <c r="CY28" i="7" s="1"/>
  <c r="CN28" i="7"/>
  <c r="CO28" i="7"/>
  <c r="CP28" i="7"/>
  <c r="CQ28" i="7"/>
  <c r="CR28" i="7"/>
  <c r="CS28" i="7"/>
  <c r="CT28" i="7"/>
  <c r="CV28" i="7"/>
  <c r="CW28" i="7"/>
  <c r="F29" i="7"/>
  <c r="AF29" i="7"/>
  <c r="AK29" i="7"/>
  <c r="AN29" i="7"/>
  <c r="AO29" i="7"/>
  <c r="AP29" i="7"/>
  <c r="AR29" i="7"/>
  <c r="AV29" i="7"/>
  <c r="AW29" i="7"/>
  <c r="AX29" i="7"/>
  <c r="AZ29" i="7"/>
  <c r="BD29" i="7"/>
  <c r="BE29" i="7"/>
  <c r="BF29" i="7"/>
  <c r="BL29" i="7"/>
  <c r="BM29" i="7"/>
  <c r="BO29" i="7"/>
  <c r="BQ29" i="7"/>
  <c r="CH29" i="7"/>
  <c r="CV29" i="7" s="1"/>
  <c r="CI29" i="7"/>
  <c r="CJ29" i="7"/>
  <c r="CL29" i="7" s="1"/>
  <c r="CZ29" i="7" s="1"/>
  <c r="CK29" i="7"/>
  <c r="CY29" i="7" s="1"/>
  <c r="CN29" i="7"/>
  <c r="CO29" i="7"/>
  <c r="CP29" i="7"/>
  <c r="CQ29" i="7"/>
  <c r="CR29" i="7"/>
  <c r="CS29" i="7"/>
  <c r="CT29" i="7"/>
  <c r="CW29" i="7"/>
  <c r="CX29" i="7"/>
  <c r="F30" i="7"/>
  <c r="AF30" i="7"/>
  <c r="AK30" i="7"/>
  <c r="AN30" i="7"/>
  <c r="AO30" i="7"/>
  <c r="AP30" i="7"/>
  <c r="AR30" i="7"/>
  <c r="AV30" i="7"/>
  <c r="AW30" i="7"/>
  <c r="AX30" i="7"/>
  <c r="AZ30" i="7"/>
  <c r="BD30" i="7"/>
  <c r="BE30" i="7"/>
  <c r="BF30" i="7"/>
  <c r="BL30" i="7"/>
  <c r="BM30" i="7"/>
  <c r="BO30" i="7"/>
  <c r="BQ30" i="7"/>
  <c r="CH30" i="7"/>
  <c r="CI30" i="7"/>
  <c r="CJ30" i="7"/>
  <c r="CK30" i="7"/>
  <c r="CY30" i="7" s="1"/>
  <c r="CN30" i="7"/>
  <c r="CO30" i="7"/>
  <c r="CP30" i="7"/>
  <c r="CQ30" i="7"/>
  <c r="CR30" i="7"/>
  <c r="CS30" i="7"/>
  <c r="CT30" i="7"/>
  <c r="CV30" i="7"/>
  <c r="CW30" i="7"/>
  <c r="F31" i="7"/>
  <c r="AF31" i="7"/>
  <c r="AK31" i="7"/>
  <c r="AN31" i="7"/>
  <c r="AO31" i="7"/>
  <c r="AP31" i="7"/>
  <c r="AR31" i="7"/>
  <c r="AV31" i="7"/>
  <c r="AW31" i="7"/>
  <c r="AX31" i="7"/>
  <c r="AZ31" i="7"/>
  <c r="BD31" i="7"/>
  <c r="BE31" i="7"/>
  <c r="BF31" i="7"/>
  <c r="BL31" i="7"/>
  <c r="BM31" i="7"/>
  <c r="BO31" i="7"/>
  <c r="BQ31" i="7"/>
  <c r="CH31" i="7"/>
  <c r="CV31" i="7" s="1"/>
  <c r="CI31" i="7"/>
  <c r="CJ31" i="7"/>
  <c r="CL31" i="7" s="1"/>
  <c r="CZ31" i="7" s="1"/>
  <c r="CK31" i="7"/>
  <c r="CY31" i="7" s="1"/>
  <c r="CN31" i="7"/>
  <c r="CO31" i="7"/>
  <c r="CP31" i="7"/>
  <c r="CQ31" i="7"/>
  <c r="CR31" i="7"/>
  <c r="CS31" i="7"/>
  <c r="CT31" i="7"/>
  <c r="CW31" i="7"/>
  <c r="CX31" i="7"/>
  <c r="F32" i="7"/>
  <c r="AF32" i="7"/>
  <c r="AK32" i="7"/>
  <c r="AN32" i="7"/>
  <c r="AO32" i="7"/>
  <c r="AP32" i="7"/>
  <c r="AR32" i="7"/>
  <c r="AV32" i="7"/>
  <c r="AW32" i="7"/>
  <c r="AX32" i="7"/>
  <c r="AZ32" i="7"/>
  <c r="BD32" i="7"/>
  <c r="BE32" i="7"/>
  <c r="BF32" i="7"/>
  <c r="BL32" i="7"/>
  <c r="BM32" i="7"/>
  <c r="BO32" i="7"/>
  <c r="BQ32" i="7"/>
  <c r="CH32" i="7"/>
  <c r="CI32" i="7"/>
  <c r="CJ32" i="7"/>
  <c r="CK32" i="7"/>
  <c r="CY32" i="7" s="1"/>
  <c r="CN32" i="7"/>
  <c r="CO32" i="7"/>
  <c r="CP32" i="7"/>
  <c r="CQ32" i="7"/>
  <c r="CR32" i="7"/>
  <c r="CS32" i="7"/>
  <c r="CT32" i="7"/>
  <c r="CV32" i="7"/>
  <c r="CW32" i="7"/>
  <c r="F33" i="7"/>
  <c r="AF33" i="7"/>
  <c r="AK33" i="7"/>
  <c r="AN33" i="7"/>
  <c r="AO33" i="7"/>
  <c r="AP33" i="7"/>
  <c r="AR33" i="7"/>
  <c r="AV33" i="7"/>
  <c r="AW33" i="7"/>
  <c r="AX33" i="7"/>
  <c r="AZ33" i="7"/>
  <c r="BD33" i="7"/>
  <c r="BE33" i="7"/>
  <c r="BF33" i="7"/>
  <c r="BL33" i="7"/>
  <c r="BM33" i="7"/>
  <c r="BO33" i="7"/>
  <c r="BQ33" i="7"/>
  <c r="CH33" i="7"/>
  <c r="CV33" i="7" s="1"/>
  <c r="CI33" i="7"/>
  <c r="CJ33" i="7"/>
  <c r="CL33" i="7" s="1"/>
  <c r="CK33" i="7"/>
  <c r="CY33" i="7" s="1"/>
  <c r="CN33" i="7"/>
  <c r="CO33" i="7"/>
  <c r="CP33" i="7"/>
  <c r="CQ33" i="7"/>
  <c r="CR33" i="7"/>
  <c r="CS33" i="7"/>
  <c r="CT33" i="7"/>
  <c r="CW33" i="7"/>
  <c r="CX33" i="7"/>
  <c r="AF34" i="7"/>
  <c r="AO34" i="7"/>
  <c r="AV34" i="7"/>
  <c r="AW34" i="7"/>
  <c r="BE34" i="7"/>
  <c r="CH34" i="7"/>
  <c r="CI34" i="7"/>
  <c r="CJ34" i="7"/>
  <c r="CL34" i="7" s="1"/>
  <c r="CK34" i="7"/>
  <c r="AF35" i="7"/>
  <c r="AO35" i="7"/>
  <c r="AW35" i="7"/>
  <c r="BD35" i="7"/>
  <c r="BE35" i="7"/>
  <c r="BM35" i="7"/>
  <c r="BQ35" i="7"/>
  <c r="CH35" i="7"/>
  <c r="CI35" i="7"/>
  <c r="CJ35" i="7"/>
  <c r="CK35" i="7"/>
  <c r="AF36" i="7"/>
  <c r="AO36" i="7"/>
  <c r="AW36" i="7"/>
  <c r="BE36" i="7"/>
  <c r="BM36" i="7"/>
  <c r="BQ36" i="7"/>
  <c r="CH36" i="7"/>
  <c r="CI36" i="7"/>
  <c r="CJ36" i="7"/>
  <c r="CL36" i="7" s="1"/>
  <c r="CK36" i="7"/>
  <c r="AF37" i="7"/>
  <c r="AO37" i="7"/>
  <c r="AW37" i="7"/>
  <c r="BE37" i="7"/>
  <c r="BM37" i="7"/>
  <c r="BQ37" i="7"/>
  <c r="CH37" i="7"/>
  <c r="CI37" i="7"/>
  <c r="CJ37" i="7"/>
  <c r="CL37" i="7" s="1"/>
  <c r="CK37" i="7"/>
  <c r="AF38" i="7"/>
  <c r="AK38" i="7"/>
  <c r="AN38" i="7"/>
  <c r="AO38" i="7"/>
  <c r="AW38" i="7"/>
  <c r="BE38" i="7"/>
  <c r="BM38" i="7"/>
  <c r="BQ38" i="7"/>
  <c r="CH38" i="7"/>
  <c r="CI38" i="7"/>
  <c r="CJ38" i="7"/>
  <c r="CL38" i="7" s="1"/>
  <c r="CK38" i="7"/>
  <c r="AF39" i="7"/>
  <c r="AO39" i="7"/>
  <c r="AW39" i="7"/>
  <c r="BE39" i="7"/>
  <c r="CH39" i="7"/>
  <c r="CI39" i="7"/>
  <c r="CJ39" i="7"/>
  <c r="CL39" i="7" s="1"/>
  <c r="CK39" i="7"/>
  <c r="AF40" i="7"/>
  <c r="AO40" i="7"/>
  <c r="AW40" i="7"/>
  <c r="BE40" i="7"/>
  <c r="CH40" i="7"/>
  <c r="CI40" i="7"/>
  <c r="CJ40" i="7"/>
  <c r="CL40" i="7" s="1"/>
  <c r="CK40" i="7"/>
  <c r="AF41" i="7"/>
  <c r="AO41" i="7"/>
  <c r="AW41" i="7"/>
  <c r="BE41" i="7"/>
  <c r="CH41" i="7"/>
  <c r="CI41" i="7"/>
  <c r="CJ41" i="7"/>
  <c r="CK41" i="7"/>
  <c r="AF42" i="7"/>
  <c r="AO42" i="7"/>
  <c r="AW42" i="7"/>
  <c r="BE42" i="7"/>
  <c r="BM42" i="7"/>
  <c r="BQ42" i="7"/>
  <c r="CH42" i="7"/>
  <c r="CI42" i="7"/>
  <c r="CJ42" i="7"/>
  <c r="CL42" i="7" s="1"/>
  <c r="CK42" i="7"/>
  <c r="AF43" i="7"/>
  <c r="AO43" i="7"/>
  <c r="AR43" i="7"/>
  <c r="AW43" i="7"/>
  <c r="BE43" i="7"/>
  <c r="BM43" i="7"/>
  <c r="BQ43" i="7"/>
  <c r="CH43" i="7"/>
  <c r="CI43" i="7"/>
  <c r="CJ43" i="7"/>
  <c r="CL43" i="7" s="1"/>
  <c r="CK43" i="7"/>
  <c r="AF44" i="7"/>
  <c r="AO44" i="7"/>
  <c r="AW44" i="7"/>
  <c r="BE44" i="7"/>
  <c r="BM44" i="7"/>
  <c r="BQ44" i="7"/>
  <c r="CH44" i="7"/>
  <c r="CI44" i="7"/>
  <c r="CJ44" i="7"/>
  <c r="CL44" i="7" s="1"/>
  <c r="CK44" i="7"/>
  <c r="AF45" i="7"/>
  <c r="AO45" i="7"/>
  <c r="AW45" i="7"/>
  <c r="BE45" i="7"/>
  <c r="BM45" i="7"/>
  <c r="BQ45" i="7"/>
  <c r="CH45" i="7"/>
  <c r="CI45" i="7"/>
  <c r="CJ45" i="7"/>
  <c r="CL45" i="7" s="1"/>
  <c r="CK45" i="7"/>
  <c r="AF46" i="7"/>
  <c r="AO46" i="7"/>
  <c r="AW46" i="7"/>
  <c r="BE46" i="7"/>
  <c r="BM46" i="7"/>
  <c r="BQ46" i="7"/>
  <c r="CH46" i="7"/>
  <c r="CI46" i="7"/>
  <c r="CJ46" i="7"/>
  <c r="CL46" i="7" s="1"/>
  <c r="CK46" i="7"/>
  <c r="AF47" i="7"/>
  <c r="AO47" i="7"/>
  <c r="AR47" i="7"/>
  <c r="AV47" i="7"/>
  <c r="AW47" i="7"/>
  <c r="BE47" i="7"/>
  <c r="BM47" i="7"/>
  <c r="BQ47" i="7"/>
  <c r="CH47" i="7"/>
  <c r="CI47" i="7"/>
  <c r="CJ47" i="7"/>
  <c r="CL47" i="7" s="1"/>
  <c r="CK47" i="7"/>
  <c r="AF48" i="7"/>
  <c r="AO48" i="7"/>
  <c r="AW48" i="7"/>
  <c r="BE48" i="7"/>
  <c r="BM48" i="7"/>
  <c r="BQ48" i="7"/>
  <c r="CH48" i="7"/>
  <c r="CI48" i="7"/>
  <c r="CJ48" i="7"/>
  <c r="CL48" i="7" s="1"/>
  <c r="CK48" i="7"/>
  <c r="AF49" i="7"/>
  <c r="AO49" i="7"/>
  <c r="AW49" i="7"/>
  <c r="BE49" i="7"/>
  <c r="BM49" i="7"/>
  <c r="BQ49" i="7"/>
  <c r="CH49" i="7"/>
  <c r="CI49" i="7"/>
  <c r="CJ49" i="7"/>
  <c r="CL49" i="7" s="1"/>
  <c r="CK49" i="7"/>
  <c r="AF50" i="7"/>
  <c r="AO50" i="7"/>
  <c r="AW50" i="7"/>
  <c r="BE50" i="7"/>
  <c r="BM50" i="7"/>
  <c r="BQ50" i="7"/>
  <c r="CH50" i="7"/>
  <c r="CI50" i="7"/>
  <c r="CJ50" i="7"/>
  <c r="CL50" i="7" s="1"/>
  <c r="CK50" i="7"/>
  <c r="AF51" i="7"/>
  <c r="AO51" i="7"/>
  <c r="AW51" i="7"/>
  <c r="BE51" i="7"/>
  <c r="CH51" i="7"/>
  <c r="CI51" i="7"/>
  <c r="CJ51" i="7"/>
  <c r="CL51" i="7" s="1"/>
  <c r="CK51" i="7"/>
  <c r="AF52" i="7"/>
  <c r="AN52" i="7"/>
  <c r="AO52" i="7"/>
  <c r="AW52" i="7"/>
  <c r="BE52" i="7"/>
  <c r="CH52" i="7"/>
  <c r="CJ52" i="7" s="1"/>
  <c r="CL52" i="7" s="1"/>
  <c r="CI52" i="7"/>
  <c r="CK52" i="7"/>
  <c r="AF53" i="7"/>
  <c r="AO53" i="7"/>
  <c r="AR53" i="7"/>
  <c r="AV53" i="7"/>
  <c r="AW53" i="7"/>
  <c r="BE53" i="7"/>
  <c r="BM53" i="7"/>
  <c r="CH53" i="7"/>
  <c r="CJ53" i="7" s="1"/>
  <c r="CL53" i="7" s="1"/>
  <c r="CI53" i="7"/>
  <c r="CK53" i="7"/>
  <c r="AF54" i="7"/>
  <c r="AO54" i="7"/>
  <c r="AW54" i="7"/>
  <c r="BE54" i="7"/>
  <c r="CH54" i="7"/>
  <c r="CJ54" i="7" s="1"/>
  <c r="CL54" i="7" s="1"/>
  <c r="CI54" i="7"/>
  <c r="CK54" i="7"/>
  <c r="AF55" i="7"/>
  <c r="AO55" i="7"/>
  <c r="AR55" i="7"/>
  <c r="AV55" i="7"/>
  <c r="AW55" i="7"/>
  <c r="BE55" i="7"/>
  <c r="BM55" i="7"/>
  <c r="BQ55" i="7"/>
  <c r="CH55" i="7"/>
  <c r="CJ55" i="7" s="1"/>
  <c r="CL55" i="7" s="1"/>
  <c r="CI55" i="7"/>
  <c r="CK55" i="7"/>
  <c r="AF56" i="7"/>
  <c r="AO56" i="7"/>
  <c r="AW56" i="7"/>
  <c r="BE56" i="7"/>
  <c r="BM56" i="7"/>
  <c r="BQ56" i="7"/>
  <c r="CH56" i="7"/>
  <c r="CI56" i="7"/>
  <c r="CJ56" i="7"/>
  <c r="CK56" i="7"/>
  <c r="CL56" i="7" s="1"/>
  <c r="AF57" i="7"/>
  <c r="AO57" i="7"/>
  <c r="AW57" i="7"/>
  <c r="BE57" i="7"/>
  <c r="BM57" i="7"/>
  <c r="BQ57" i="7"/>
  <c r="CH57" i="7"/>
  <c r="CI57" i="7"/>
  <c r="CK57" i="7"/>
  <c r="AF58" i="7"/>
  <c r="AO58" i="7"/>
  <c r="AW58" i="7"/>
  <c r="BE58" i="7"/>
  <c r="BM58" i="7"/>
  <c r="BQ58" i="7"/>
  <c r="CH58" i="7"/>
  <c r="CJ58" i="7" s="1"/>
  <c r="CL58" i="7" s="1"/>
  <c r="CI58" i="7"/>
  <c r="CK58" i="7"/>
  <c r="AF59" i="7"/>
  <c r="AO59" i="7"/>
  <c r="AR59" i="7"/>
  <c r="AW59" i="7"/>
  <c r="BE59" i="7"/>
  <c r="BM59" i="7"/>
  <c r="BQ59" i="7"/>
  <c r="CH59" i="7"/>
  <c r="CI59" i="7"/>
  <c r="CK59" i="7"/>
  <c r="AF60" i="7"/>
  <c r="AO60" i="7"/>
  <c r="AW60" i="7"/>
  <c r="BE60" i="7"/>
  <c r="BM60" i="7"/>
  <c r="BQ60" i="7"/>
  <c r="CH60" i="7"/>
  <c r="CJ60" i="7" s="1"/>
  <c r="CL60" i="7" s="1"/>
  <c r="CI60" i="7"/>
  <c r="CK60" i="7"/>
  <c r="AF61" i="7"/>
  <c r="AO61" i="7"/>
  <c r="AW61" i="7"/>
  <c r="BE61" i="7"/>
  <c r="BM61" i="7"/>
  <c r="BQ61" i="7"/>
  <c r="CH61" i="7"/>
  <c r="CJ61" i="7" s="1"/>
  <c r="CL61" i="7" s="1"/>
  <c r="CI61" i="7"/>
  <c r="CK61" i="7"/>
  <c r="AF62" i="7"/>
  <c r="AO62" i="7"/>
  <c r="AW62" i="7"/>
  <c r="BE62" i="7"/>
  <c r="BM62" i="7"/>
  <c r="BQ62" i="7"/>
  <c r="CH62" i="7"/>
  <c r="CJ62" i="7" s="1"/>
  <c r="CL62" i="7" s="1"/>
  <c r="CI62" i="7"/>
  <c r="CK62" i="7"/>
  <c r="AF63" i="7"/>
  <c r="AO63" i="7"/>
  <c r="AW63" i="7"/>
  <c r="BE63" i="7"/>
  <c r="CH63" i="7"/>
  <c r="CI63" i="7"/>
  <c r="CK63" i="7"/>
  <c r="AF64" i="7"/>
  <c r="AK64" i="7"/>
  <c r="AO64" i="7"/>
  <c r="AW64" i="7"/>
  <c r="BE64" i="7"/>
  <c r="CH64" i="7"/>
  <c r="CJ64" i="7" s="1"/>
  <c r="CL64" i="7" s="1"/>
  <c r="CI64" i="7"/>
  <c r="CK64" i="7"/>
  <c r="AF65" i="7"/>
  <c r="AO65" i="7"/>
  <c r="AW65" i="7"/>
  <c r="BE65" i="7"/>
  <c r="CH65" i="7"/>
  <c r="CI65" i="7"/>
  <c r="CK65" i="7"/>
  <c r="AF66" i="7"/>
  <c r="AO66" i="7"/>
  <c r="AW66" i="7"/>
  <c r="BE66" i="7"/>
  <c r="BQ66" i="7"/>
  <c r="CH66" i="7"/>
  <c r="CJ66" i="7" s="1"/>
  <c r="CL66" i="7" s="1"/>
  <c r="CI66" i="7"/>
  <c r="CK66" i="7"/>
  <c r="AF67" i="7"/>
  <c r="AO67" i="7"/>
  <c r="AR67" i="7"/>
  <c r="AV67" i="7"/>
  <c r="AW67" i="7"/>
  <c r="BE67" i="7"/>
  <c r="BM67" i="7"/>
  <c r="BQ67" i="7"/>
  <c r="CH67" i="7"/>
  <c r="CJ67" i="7" s="1"/>
  <c r="CL67" i="7" s="1"/>
  <c r="CI67" i="7"/>
  <c r="CK67" i="7"/>
  <c r="AF68" i="7"/>
  <c r="AO68" i="7"/>
  <c r="AW68" i="7"/>
  <c r="BE68" i="7"/>
  <c r="BM68" i="7"/>
  <c r="BQ68" i="7"/>
  <c r="CH68" i="7"/>
  <c r="CJ68" i="7" s="1"/>
  <c r="CL68" i="7" s="1"/>
  <c r="CI68" i="7"/>
  <c r="CK68" i="7"/>
  <c r="AF69" i="7"/>
  <c r="AO69" i="7"/>
  <c r="AW69" i="7"/>
  <c r="BE69" i="7"/>
  <c r="BM69" i="7"/>
  <c r="BQ69" i="7"/>
  <c r="CH69" i="7"/>
  <c r="CJ69" i="7" s="1"/>
  <c r="CL69" i="7" s="1"/>
  <c r="CI69" i="7"/>
  <c r="CK69" i="7"/>
  <c r="AF70" i="7"/>
  <c r="AO70" i="7"/>
  <c r="AW70" i="7"/>
  <c r="BE70" i="7"/>
  <c r="BM70" i="7"/>
  <c r="BQ70" i="7"/>
  <c r="CH70" i="7"/>
  <c r="CJ70" i="7" s="1"/>
  <c r="CL70" i="7" s="1"/>
  <c r="CI70" i="7"/>
  <c r="CK70" i="7"/>
  <c r="AA71" i="7"/>
  <c r="AE71" i="7" s="1"/>
  <c r="AF71" i="7"/>
  <c r="AO71" i="7"/>
  <c r="AW71" i="7"/>
  <c r="BE71" i="7"/>
  <c r="BM71" i="7"/>
  <c r="BQ71" i="7"/>
  <c r="CH71" i="7"/>
  <c r="CI71" i="7"/>
  <c r="CK71" i="7"/>
  <c r="AF72" i="7"/>
  <c r="AO72" i="7"/>
  <c r="AW72" i="7"/>
  <c r="BE72" i="7"/>
  <c r="BM72" i="7"/>
  <c r="BQ72" i="7"/>
  <c r="CH72" i="7"/>
  <c r="CJ72" i="7" s="1"/>
  <c r="CL72" i="7" s="1"/>
  <c r="CI72" i="7"/>
  <c r="CK72" i="7"/>
  <c r="AF73" i="7"/>
  <c r="AO73" i="7"/>
  <c r="AW73" i="7"/>
  <c r="BE73" i="7"/>
  <c r="BM73" i="7"/>
  <c r="BQ73" i="7"/>
  <c r="CH73" i="7"/>
  <c r="CI73" i="7"/>
  <c r="CK73" i="7"/>
  <c r="AF74" i="7"/>
  <c r="AO74" i="7"/>
  <c r="AW74" i="7"/>
  <c r="BE74" i="7"/>
  <c r="BM74" i="7"/>
  <c r="BQ74" i="7"/>
  <c r="CH74" i="7"/>
  <c r="CJ74" i="7" s="1"/>
  <c r="CL74" i="7" s="1"/>
  <c r="CI74" i="7"/>
  <c r="CK74" i="7"/>
  <c r="AF75" i="7"/>
  <c r="AO75" i="7"/>
  <c r="AW75" i="7"/>
  <c r="BE75" i="7"/>
  <c r="CH75" i="7"/>
  <c r="CI75" i="7"/>
  <c r="CK75" i="7"/>
  <c r="AF76" i="7"/>
  <c r="AK76" i="7"/>
  <c r="AN76" i="7"/>
  <c r="AO76" i="7"/>
  <c r="AW76" i="7"/>
  <c r="BE76" i="7"/>
  <c r="BQ76" i="7"/>
  <c r="CH76" i="7"/>
  <c r="CJ76" i="7" s="1"/>
  <c r="CI76" i="7"/>
  <c r="CK76" i="7"/>
  <c r="CL76" i="7"/>
  <c r="AF77" i="7"/>
  <c r="AO77" i="7"/>
  <c r="AW77" i="7"/>
  <c r="BD77" i="7"/>
  <c r="BE77" i="7"/>
  <c r="CH77" i="7"/>
  <c r="CI77" i="7"/>
  <c r="CK77" i="7"/>
  <c r="AF78" i="7"/>
  <c r="AO78" i="7"/>
  <c r="AW78" i="7"/>
  <c r="BE78" i="7"/>
  <c r="BM78" i="7"/>
  <c r="CH78" i="7"/>
  <c r="CJ78" i="7" s="1"/>
  <c r="CI78" i="7"/>
  <c r="CK78" i="7"/>
  <c r="CL78" i="7"/>
  <c r="AF79" i="7"/>
  <c r="AO79" i="7"/>
  <c r="AW79" i="7"/>
  <c r="BE79" i="7"/>
  <c r="BM79" i="7"/>
  <c r="BQ79" i="7"/>
  <c r="CH79" i="7"/>
  <c r="CI79" i="7"/>
  <c r="CJ79" i="7" s="1"/>
  <c r="CL79" i="7" s="1"/>
  <c r="CK79" i="7"/>
  <c r="AF80" i="7"/>
  <c r="AO80" i="7"/>
  <c r="AW80" i="7"/>
  <c r="BE80" i="7"/>
  <c r="BM80" i="7"/>
  <c r="BQ80" i="7"/>
  <c r="CH80" i="7"/>
  <c r="CJ80" i="7" s="1"/>
  <c r="CI80" i="7"/>
  <c r="CK80" i="7"/>
  <c r="CL80" i="7"/>
  <c r="AF81" i="7"/>
  <c r="AO81" i="7"/>
  <c r="AW81" i="7"/>
  <c r="BE81" i="7"/>
  <c r="BM81" i="7"/>
  <c r="BQ81" i="7"/>
  <c r="CH81" i="7"/>
  <c r="CI81" i="7"/>
  <c r="CJ81" i="7" s="1"/>
  <c r="CL81" i="7" s="1"/>
  <c r="CK81" i="7"/>
  <c r="AF82" i="7"/>
  <c r="AO82" i="7"/>
  <c r="AW82" i="7"/>
  <c r="BE82" i="7"/>
  <c r="BM82" i="7"/>
  <c r="BQ82" i="7"/>
  <c r="CH82" i="7"/>
  <c r="CJ82" i="7" s="1"/>
  <c r="CL82" i="7" s="1"/>
  <c r="CI82" i="7"/>
  <c r="CK82" i="7"/>
  <c r="AF83" i="7"/>
  <c r="AO83" i="7"/>
  <c r="AW83" i="7"/>
  <c r="BE83" i="7"/>
  <c r="BM83" i="7"/>
  <c r="BQ83" i="7"/>
  <c r="CH83" i="7"/>
  <c r="CJ83" i="7" s="1"/>
  <c r="CL83" i="7" s="1"/>
  <c r="CI83" i="7"/>
  <c r="CK83" i="7"/>
  <c r="AF84" i="7"/>
  <c r="AO84" i="7"/>
  <c r="AW84" i="7"/>
  <c r="BE84" i="7"/>
  <c r="BM84" i="7"/>
  <c r="BQ84" i="7"/>
  <c r="CH84" i="7"/>
  <c r="CJ84" i="7" s="1"/>
  <c r="CL84" i="7" s="1"/>
  <c r="CI84" i="7"/>
  <c r="CK84" i="7"/>
  <c r="AF85" i="7"/>
  <c r="AO85" i="7"/>
  <c r="AW85" i="7"/>
  <c r="BE85" i="7"/>
  <c r="BM85" i="7"/>
  <c r="BQ85" i="7"/>
  <c r="CH85" i="7"/>
  <c r="CI85" i="7"/>
  <c r="CJ85" i="7"/>
  <c r="CL85" i="7" s="1"/>
  <c r="CK85" i="7"/>
  <c r="AF86" i="7"/>
  <c r="AO86" i="7"/>
  <c r="AW86" i="7"/>
  <c r="BE86" i="7"/>
  <c r="BM86" i="7"/>
  <c r="BQ86" i="7"/>
  <c r="CH86" i="7"/>
  <c r="CJ86" i="7" s="1"/>
  <c r="CI86" i="7"/>
  <c r="CK86" i="7"/>
  <c r="CL86" i="7"/>
  <c r="AF87" i="7"/>
  <c r="AO87" i="7"/>
  <c r="AW87" i="7"/>
  <c r="BE87" i="7"/>
  <c r="CH87" i="7"/>
  <c r="CJ87" i="7" s="1"/>
  <c r="CL87" i="7" s="1"/>
  <c r="CI87" i="7"/>
  <c r="CK87" i="7"/>
  <c r="AF88" i="7"/>
  <c r="AO88" i="7"/>
  <c r="AW88" i="7"/>
  <c r="BE88" i="7"/>
  <c r="BM88" i="7"/>
  <c r="CH88" i="7"/>
  <c r="CJ88" i="7" s="1"/>
  <c r="CL88" i="7" s="1"/>
  <c r="CI88" i="7"/>
  <c r="CK88" i="7"/>
  <c r="AF89" i="7"/>
  <c r="AO89" i="7"/>
  <c r="AW89" i="7"/>
  <c r="BE89" i="7"/>
  <c r="CH89" i="7"/>
  <c r="CJ89" i="7" s="1"/>
  <c r="CL89" i="7" s="1"/>
  <c r="CI89" i="7"/>
  <c r="CK89" i="7"/>
  <c r="AF90" i="7"/>
  <c r="AO90" i="7"/>
  <c r="AW90" i="7"/>
  <c r="BE90" i="7"/>
  <c r="CH90" i="7"/>
  <c r="CJ90" i="7" s="1"/>
  <c r="CI90" i="7"/>
  <c r="CK90" i="7"/>
  <c r="CL90" i="7"/>
  <c r="AF91" i="7"/>
  <c r="AO91" i="7"/>
  <c r="AW91" i="7"/>
  <c r="BE91" i="7"/>
  <c r="BM91" i="7"/>
  <c r="BQ91" i="7"/>
  <c r="CH91" i="7"/>
  <c r="CI91" i="7"/>
  <c r="CJ91" i="7" s="1"/>
  <c r="CL91" i="7" s="1"/>
  <c r="CK91" i="7"/>
  <c r="AF92" i="7"/>
  <c r="AO92" i="7"/>
  <c r="AW92" i="7"/>
  <c r="BE92" i="7"/>
  <c r="BM92" i="7"/>
  <c r="BQ92" i="7"/>
  <c r="CH92" i="7"/>
  <c r="CJ92" i="7" s="1"/>
  <c r="CI92" i="7"/>
  <c r="CK92" i="7"/>
  <c r="CL92" i="7"/>
  <c r="AF93" i="7"/>
  <c r="AO93" i="7"/>
  <c r="AW93" i="7"/>
  <c r="BE93" i="7"/>
  <c r="BM93" i="7"/>
  <c r="BQ93" i="7"/>
  <c r="CH93" i="7"/>
  <c r="CI93" i="7"/>
  <c r="CJ93" i="7" s="1"/>
  <c r="CL93" i="7" s="1"/>
  <c r="CK93" i="7"/>
  <c r="AF94" i="7"/>
  <c r="AO94" i="7"/>
  <c r="AW94" i="7"/>
  <c r="BE94" i="7"/>
  <c r="BM94" i="7"/>
  <c r="BQ94" i="7"/>
  <c r="CH94" i="7"/>
  <c r="CJ94" i="7" s="1"/>
  <c r="CL94" i="7" s="1"/>
  <c r="CI94" i="7"/>
  <c r="CK94" i="7"/>
  <c r="AF95" i="7"/>
  <c r="AO95" i="7"/>
  <c r="AW95" i="7"/>
  <c r="BE95" i="7"/>
  <c r="BM95" i="7"/>
  <c r="BQ95" i="7"/>
  <c r="CH95" i="7"/>
  <c r="CJ95" i="7" s="1"/>
  <c r="CL95" i="7" s="1"/>
  <c r="CI95" i="7"/>
  <c r="CK95" i="7"/>
  <c r="AF96" i="7"/>
  <c r="AO96" i="7"/>
  <c r="AW96" i="7"/>
  <c r="BE96" i="7"/>
  <c r="BM96" i="7"/>
  <c r="BQ96" i="7"/>
  <c r="CH96" i="7"/>
  <c r="CJ96" i="7" s="1"/>
  <c r="CL96" i="7" s="1"/>
  <c r="CI96" i="7"/>
  <c r="CK96" i="7"/>
  <c r="AF97" i="7"/>
  <c r="AO97" i="7"/>
  <c r="AW97" i="7"/>
  <c r="BE97" i="7"/>
  <c r="BM97" i="7"/>
  <c r="BQ97" i="7"/>
  <c r="CH97" i="7"/>
  <c r="CI97" i="7"/>
  <c r="CJ97" i="7"/>
  <c r="CK97" i="7"/>
  <c r="AF98" i="7"/>
  <c r="AO98" i="7"/>
  <c r="AW98" i="7"/>
  <c r="BE98" i="7"/>
  <c r="BM98" i="7"/>
  <c r="BQ98" i="7"/>
  <c r="CH98" i="7"/>
  <c r="CJ98" i="7" s="1"/>
  <c r="CI98" i="7"/>
  <c r="CK98" i="7"/>
  <c r="CL98" i="7"/>
  <c r="AF99" i="7"/>
  <c r="AO99" i="7"/>
  <c r="AW99" i="7"/>
  <c r="BE99" i="7"/>
  <c r="CH99" i="7"/>
  <c r="CJ99" i="7" s="1"/>
  <c r="CL99" i="7" s="1"/>
  <c r="CI99" i="7"/>
  <c r="CK99" i="7"/>
  <c r="AF100" i="7"/>
  <c r="AO100" i="7"/>
  <c r="AW100" i="7"/>
  <c r="BE100" i="7"/>
  <c r="CH100" i="7"/>
  <c r="CJ100" i="7" s="1"/>
  <c r="CL100" i="7" s="1"/>
  <c r="CI100" i="7"/>
  <c r="CK100" i="7"/>
  <c r="AF101" i="7"/>
  <c r="AO101" i="7"/>
  <c r="AW101" i="7"/>
  <c r="BE101" i="7"/>
  <c r="BQ101" i="7"/>
  <c r="CH101" i="7"/>
  <c r="CJ101" i="7" s="1"/>
  <c r="CL101" i="7" s="1"/>
  <c r="CI101" i="7"/>
  <c r="CK101" i="7"/>
  <c r="AF102" i="7"/>
  <c r="AO102" i="7"/>
  <c r="AW102" i="7"/>
  <c r="BE102" i="7"/>
  <c r="CH102" i="7"/>
  <c r="CJ102" i="7" s="1"/>
  <c r="CL102" i="7" s="1"/>
  <c r="CI102" i="7"/>
  <c r="CK102" i="7"/>
  <c r="AF103" i="7"/>
  <c r="AO103" i="7"/>
  <c r="AW103" i="7"/>
  <c r="BE103" i="7"/>
  <c r="BM103" i="7"/>
  <c r="BQ103" i="7"/>
  <c r="CH103" i="7"/>
  <c r="CJ103" i="7" s="1"/>
  <c r="CL103" i="7" s="1"/>
  <c r="CI103" i="7"/>
  <c r="CK103" i="7"/>
  <c r="AF104" i="7"/>
  <c r="AO104" i="7"/>
  <c r="AW104" i="7"/>
  <c r="BE104" i="7"/>
  <c r="BM104" i="7"/>
  <c r="BQ104" i="7"/>
  <c r="CH104" i="7"/>
  <c r="CJ104" i="7" s="1"/>
  <c r="CL104" i="7" s="1"/>
  <c r="CI104" i="7"/>
  <c r="CK104" i="7"/>
  <c r="AF105" i="7"/>
  <c r="AO105" i="7"/>
  <c r="AW105" i="7"/>
  <c r="BE105" i="7"/>
  <c r="BM105" i="7"/>
  <c r="BQ105" i="7"/>
  <c r="CH105" i="7"/>
  <c r="CJ105" i="7" s="1"/>
  <c r="CL105" i="7" s="1"/>
  <c r="CI105" i="7"/>
  <c r="CK105" i="7"/>
  <c r="AF106" i="7"/>
  <c r="AO106" i="7"/>
  <c r="AW106" i="7"/>
  <c r="BE106" i="7"/>
  <c r="BM106" i="7"/>
  <c r="BQ106" i="7"/>
  <c r="CH106" i="7"/>
  <c r="CJ106" i="7" s="1"/>
  <c r="CL106" i="7" s="1"/>
  <c r="CI106" i="7"/>
  <c r="CK106" i="7"/>
  <c r="AF107" i="7"/>
  <c r="AO107" i="7"/>
  <c r="AW107" i="7"/>
  <c r="BE107" i="7"/>
  <c r="BM107" i="7"/>
  <c r="BQ107" i="7"/>
  <c r="CH107" i="7"/>
  <c r="CJ107" i="7" s="1"/>
  <c r="CL107" i="7" s="1"/>
  <c r="CI107" i="7"/>
  <c r="CK107" i="7"/>
  <c r="AF108" i="7"/>
  <c r="AO108" i="7"/>
  <c r="AW108" i="7"/>
  <c r="BE108" i="7"/>
  <c r="BM108" i="7"/>
  <c r="BQ108" i="7"/>
  <c r="CH108" i="7"/>
  <c r="CJ108" i="7" s="1"/>
  <c r="CL108" i="7" s="1"/>
  <c r="CI108" i="7"/>
  <c r="CK108" i="7"/>
  <c r="Y108" i="1"/>
  <c r="X108" i="1" s="1"/>
  <c r="Y107" i="1"/>
  <c r="X107" i="1" s="1"/>
  <c r="Y106" i="1"/>
  <c r="X106" i="1" s="1"/>
  <c r="Y105" i="1"/>
  <c r="X105" i="1" s="1"/>
  <c r="Y104" i="1"/>
  <c r="X104" i="1" s="1"/>
  <c r="Y103" i="1"/>
  <c r="X103" i="1"/>
  <c r="Y102" i="1"/>
  <c r="X102" i="1" s="1"/>
  <c r="Y101" i="1"/>
  <c r="X101" i="1" s="1"/>
  <c r="Y100" i="1"/>
  <c r="X100" i="1" s="1"/>
  <c r="Y99" i="1"/>
  <c r="X99" i="1" s="1"/>
  <c r="Y98" i="1"/>
  <c r="X98" i="1" s="1"/>
  <c r="Y97" i="1"/>
  <c r="X97" i="1"/>
  <c r="Y96" i="1"/>
  <c r="X96" i="1"/>
  <c r="Y95" i="1"/>
  <c r="X95" i="1" s="1"/>
  <c r="Y94" i="1"/>
  <c r="X94" i="1" s="1"/>
  <c r="Y93" i="1"/>
  <c r="X93" i="1"/>
  <c r="Y92" i="1"/>
  <c r="X92" i="1" s="1"/>
  <c r="Y91" i="1"/>
  <c r="X91" i="1" s="1"/>
  <c r="Y90" i="1"/>
  <c r="X90" i="1"/>
  <c r="Y89" i="1"/>
  <c r="X89" i="1" s="1"/>
  <c r="Y88" i="1"/>
  <c r="X88" i="1" s="1"/>
  <c r="Y87" i="1"/>
  <c r="X87" i="1"/>
  <c r="Y86" i="1"/>
  <c r="X86" i="1" s="1"/>
  <c r="Y85" i="1"/>
  <c r="X85" i="1"/>
  <c r="Y84" i="1"/>
  <c r="X84" i="1"/>
  <c r="Y83" i="1"/>
  <c r="X83" i="1" s="1"/>
  <c r="Y82" i="1"/>
  <c r="X82" i="1" s="1"/>
  <c r="Y81" i="1"/>
  <c r="X81" i="1"/>
  <c r="Y80" i="1"/>
  <c r="X80" i="1" s="1"/>
  <c r="Y79" i="1"/>
  <c r="X79" i="1"/>
  <c r="Y78" i="1"/>
  <c r="X78" i="1" s="1"/>
  <c r="Y77" i="1"/>
  <c r="X77" i="1" s="1"/>
  <c r="Y76" i="1"/>
  <c r="X76" i="1" s="1"/>
  <c r="Y75" i="1"/>
  <c r="X75" i="1" s="1"/>
  <c r="Y74" i="1"/>
  <c r="X74" i="1" s="1"/>
  <c r="Y73" i="1"/>
  <c r="X73" i="1"/>
  <c r="Y72" i="1"/>
  <c r="X72" i="1"/>
  <c r="Y71" i="1"/>
  <c r="X71" i="1" s="1"/>
  <c r="Y70" i="1"/>
  <c r="X70" i="1" s="1"/>
  <c r="Y69" i="1"/>
  <c r="X69" i="1"/>
  <c r="Y68" i="1"/>
  <c r="X68" i="1" s="1"/>
  <c r="Y67" i="1"/>
  <c r="X67" i="1" s="1"/>
  <c r="Y66" i="1"/>
  <c r="X66" i="1"/>
  <c r="Y65" i="1"/>
  <c r="X65" i="1" s="1"/>
  <c r="Y64" i="1"/>
  <c r="X64" i="1" s="1"/>
  <c r="Y63" i="1"/>
  <c r="X63" i="1"/>
  <c r="Y62" i="1"/>
  <c r="X62" i="1" s="1"/>
  <c r="Y61" i="1"/>
  <c r="X61" i="1"/>
  <c r="Y60" i="1"/>
  <c r="X60" i="1"/>
  <c r="Y59" i="1"/>
  <c r="X59" i="1" s="1"/>
  <c r="Y58" i="1"/>
  <c r="X58" i="1" s="1"/>
  <c r="Y57" i="1"/>
  <c r="X57" i="1"/>
  <c r="Y56" i="1"/>
  <c r="X56" i="1" s="1"/>
  <c r="Y55" i="1"/>
  <c r="X55" i="1"/>
  <c r="Y54" i="1"/>
  <c r="X54" i="1" s="1"/>
  <c r="Y53" i="1"/>
  <c r="X53" i="1" s="1"/>
  <c r="Y52" i="1"/>
  <c r="X52" i="1" s="1"/>
  <c r="Y51" i="1"/>
  <c r="X51" i="1" s="1"/>
  <c r="Y50" i="1"/>
  <c r="X50" i="1" s="1"/>
  <c r="Y49" i="1"/>
  <c r="X49" i="1"/>
  <c r="Y48" i="1"/>
  <c r="X48" i="1"/>
  <c r="Y47" i="1"/>
  <c r="X47" i="1" s="1"/>
  <c r="Y46" i="1"/>
  <c r="X46" i="1" s="1"/>
  <c r="Y45" i="1"/>
  <c r="X45" i="1"/>
  <c r="Y44" i="1"/>
  <c r="X44" i="1" s="1"/>
  <c r="Y43" i="1"/>
  <c r="X43" i="1" s="1"/>
  <c r="Y42" i="1"/>
  <c r="X42" i="1"/>
  <c r="Y41" i="1"/>
  <c r="X41" i="1" s="1"/>
  <c r="Y40" i="1"/>
  <c r="X40" i="1" s="1"/>
  <c r="Y39" i="1"/>
  <c r="X39" i="1"/>
  <c r="Y38" i="1"/>
  <c r="X38" i="1" s="1"/>
  <c r="Y37" i="1"/>
  <c r="X37" i="1"/>
  <c r="Y36" i="1"/>
  <c r="X36" i="1"/>
  <c r="Y35" i="1"/>
  <c r="X35" i="1" s="1"/>
  <c r="Y34" i="1"/>
  <c r="X34" i="1" s="1"/>
  <c r="Y33" i="1"/>
  <c r="X33" i="1"/>
  <c r="Y32" i="1"/>
  <c r="X32" i="1" s="1"/>
  <c r="Y31" i="1"/>
  <c r="X31" i="1"/>
  <c r="Y30" i="1"/>
  <c r="X30" i="1" s="1"/>
  <c r="Y29" i="1"/>
  <c r="X29" i="1" s="1"/>
  <c r="Y28" i="1"/>
  <c r="X28" i="1" s="1"/>
  <c r="Y27" i="1"/>
  <c r="X27" i="1" s="1"/>
  <c r="Y26" i="1"/>
  <c r="X26" i="1" s="1"/>
  <c r="Y25" i="1"/>
  <c r="X25" i="1"/>
  <c r="Y24" i="1"/>
  <c r="X24" i="1"/>
  <c r="Y23" i="1"/>
  <c r="X23" i="1" s="1"/>
  <c r="Y22" i="1"/>
  <c r="X22" i="1" s="1"/>
  <c r="Y21" i="1"/>
  <c r="X21" i="1"/>
  <c r="Y20" i="1"/>
  <c r="X20" i="1" s="1"/>
  <c r="Y19" i="1"/>
  <c r="X19" i="1" s="1"/>
  <c r="Y18" i="1"/>
  <c r="X18" i="1"/>
  <c r="Y17" i="1"/>
  <c r="X17" i="1" s="1"/>
  <c r="Y16" i="1"/>
  <c r="X16" i="1" s="1"/>
  <c r="Y15" i="1"/>
  <c r="X15" i="1"/>
  <c r="Y14" i="1"/>
  <c r="X14" i="1" s="1"/>
  <c r="Y13" i="1"/>
  <c r="X13" i="1"/>
  <c r="Y12" i="1"/>
  <c r="X12" i="1"/>
  <c r="Y11" i="1"/>
  <c r="X11" i="1" s="1"/>
  <c r="Y10" i="1"/>
  <c r="X10" i="1" s="1"/>
  <c r="Y9" i="1"/>
  <c r="X9" i="1"/>
  <c r="Y8" i="1"/>
  <c r="X8" i="1" s="1"/>
  <c r="U8" i="1"/>
  <c r="U27" i="1"/>
  <c r="V27" i="1" s="1"/>
  <c r="U26" i="1"/>
  <c r="V26" i="1" s="1"/>
  <c r="V25" i="1"/>
  <c r="U25" i="1"/>
  <c r="U24" i="1"/>
  <c r="V24" i="1" s="1"/>
  <c r="V23" i="1"/>
  <c r="U23" i="1"/>
  <c r="U22" i="1"/>
  <c r="V22" i="1" s="1"/>
  <c r="U21" i="1"/>
  <c r="V21" i="1" s="1"/>
  <c r="U20" i="1"/>
  <c r="V20" i="1" s="1"/>
  <c r="U19" i="1"/>
  <c r="V19" i="1" s="1"/>
  <c r="U18" i="1"/>
  <c r="V18" i="1" s="1"/>
  <c r="U17" i="1"/>
  <c r="V17" i="1" s="1"/>
  <c r="U16" i="1"/>
  <c r="V16" i="1" s="1"/>
  <c r="U15" i="1"/>
  <c r="V15" i="1" s="1"/>
  <c r="U14" i="1"/>
  <c r="V14" i="1" s="1"/>
  <c r="U13" i="1"/>
  <c r="V13" i="1" s="1"/>
  <c r="U12" i="1"/>
  <c r="V12" i="1" s="1"/>
  <c r="U11" i="1"/>
  <c r="V11" i="1" s="1"/>
  <c r="U10" i="1"/>
  <c r="V10" i="1" s="1"/>
  <c r="U9" i="1"/>
  <c r="V9" i="1" s="1"/>
  <c r="V8" i="1"/>
  <c r="U108" i="1"/>
  <c r="V108" i="1" s="1"/>
  <c r="U107" i="1"/>
  <c r="V107" i="1" s="1"/>
  <c r="U106" i="1"/>
  <c r="V106" i="1" s="1"/>
  <c r="U105" i="1"/>
  <c r="V105" i="1" s="1"/>
  <c r="U104" i="1"/>
  <c r="U103" i="1"/>
  <c r="V103" i="1" s="1"/>
  <c r="U102" i="1"/>
  <c r="V102" i="1" s="1"/>
  <c r="U101" i="1"/>
  <c r="V101" i="1" s="1"/>
  <c r="U100" i="1"/>
  <c r="U99" i="1"/>
  <c r="U98" i="1"/>
  <c r="U97" i="1"/>
  <c r="V97" i="1" s="1"/>
  <c r="U96" i="1"/>
  <c r="V96" i="1" s="1"/>
  <c r="U95" i="1"/>
  <c r="V95" i="1" s="1"/>
  <c r="U94" i="1"/>
  <c r="V94" i="1" s="1"/>
  <c r="U93" i="1"/>
  <c r="V93" i="1" s="1"/>
  <c r="U92" i="1"/>
  <c r="U91" i="1"/>
  <c r="V91" i="1" s="1"/>
  <c r="U90" i="1"/>
  <c r="V90" i="1" s="1"/>
  <c r="U89" i="1"/>
  <c r="V89" i="1" s="1"/>
  <c r="U88" i="1"/>
  <c r="U87" i="1"/>
  <c r="U86" i="1"/>
  <c r="U85" i="1"/>
  <c r="V85" i="1" s="1"/>
  <c r="U84" i="1"/>
  <c r="V84" i="1" s="1"/>
  <c r="U83" i="1"/>
  <c r="V83" i="1" s="1"/>
  <c r="U82" i="1"/>
  <c r="V82" i="1" s="1"/>
  <c r="U81" i="1"/>
  <c r="U80" i="1"/>
  <c r="U79" i="1"/>
  <c r="V79" i="1" s="1"/>
  <c r="U78" i="1"/>
  <c r="V78" i="1" s="1"/>
  <c r="U77" i="1"/>
  <c r="V77" i="1" s="1"/>
  <c r="U76" i="1"/>
  <c r="U75" i="1"/>
  <c r="V75" i="1" s="1"/>
  <c r="U74" i="1"/>
  <c r="V74" i="1" s="1"/>
  <c r="U73" i="1"/>
  <c r="V73" i="1" s="1"/>
  <c r="U72" i="1"/>
  <c r="V72" i="1" s="1"/>
  <c r="U71" i="1"/>
  <c r="V71" i="1" s="1"/>
  <c r="U70" i="1"/>
  <c r="V70" i="1" s="1"/>
  <c r="U69" i="1"/>
  <c r="V69" i="1" s="1"/>
  <c r="U68" i="1"/>
  <c r="U67" i="1"/>
  <c r="V67" i="1" s="1"/>
  <c r="U66" i="1"/>
  <c r="V66" i="1" s="1"/>
  <c r="U65" i="1"/>
  <c r="V65" i="1" s="1"/>
  <c r="U64" i="1"/>
  <c r="U63" i="1"/>
  <c r="U62" i="1"/>
  <c r="V62" i="1" s="1"/>
  <c r="U61" i="1"/>
  <c r="V61" i="1" s="1"/>
  <c r="U60" i="1"/>
  <c r="U59" i="1"/>
  <c r="V59" i="1" s="1"/>
  <c r="U58" i="1"/>
  <c r="U57" i="1"/>
  <c r="U56" i="1"/>
  <c r="U55" i="1"/>
  <c r="V55" i="1" s="1"/>
  <c r="U54" i="1"/>
  <c r="V54" i="1" s="1"/>
  <c r="U53" i="1"/>
  <c r="V53" i="1" s="1"/>
  <c r="U52" i="1"/>
  <c r="V52" i="1" s="1"/>
  <c r="U51" i="1"/>
  <c r="V51" i="1" s="1"/>
  <c r="U50" i="1"/>
  <c r="V50" i="1" s="1"/>
  <c r="U49" i="1"/>
  <c r="V49" i="1" s="1"/>
  <c r="U48" i="1"/>
  <c r="V48" i="1" s="1"/>
  <c r="U47" i="1"/>
  <c r="V47" i="1" s="1"/>
  <c r="U46" i="1"/>
  <c r="V46" i="1" s="1"/>
  <c r="U45" i="1"/>
  <c r="U44" i="1"/>
  <c r="U43" i="1"/>
  <c r="V43" i="1" s="1"/>
  <c r="U42" i="1"/>
  <c r="V42" i="1" s="1"/>
  <c r="U41" i="1"/>
  <c r="V41" i="1" s="1"/>
  <c r="U40" i="1"/>
  <c r="U39" i="1"/>
  <c r="U38" i="1"/>
  <c r="U37" i="1"/>
  <c r="V37" i="1" s="1"/>
  <c r="U36" i="1"/>
  <c r="U35" i="1"/>
  <c r="V35" i="1" s="1"/>
  <c r="U34" i="1"/>
  <c r="V34" i="1" s="1"/>
  <c r="U33" i="1"/>
  <c r="V33" i="1" s="1"/>
  <c r="U32" i="1"/>
  <c r="U31" i="1"/>
  <c r="V31" i="1" s="1"/>
  <c r="U30" i="1"/>
  <c r="V30" i="1" s="1"/>
  <c r="U29" i="1"/>
  <c r="V29" i="1" s="1"/>
  <c r="U28" i="1"/>
  <c r="V104" i="1"/>
  <c r="V100" i="1"/>
  <c r="V99" i="1"/>
  <c r="V98" i="1"/>
  <c r="V92" i="1"/>
  <c r="V88" i="1"/>
  <c r="V87" i="1"/>
  <c r="V86" i="1"/>
  <c r="V81" i="1"/>
  <c r="V80" i="1"/>
  <c r="V76" i="1"/>
  <c r="V68" i="1"/>
  <c r="V64" i="1"/>
  <c r="V63" i="1"/>
  <c r="V60" i="1"/>
  <c r="V58" i="1"/>
  <c r="V57" i="1"/>
  <c r="V56" i="1"/>
  <c r="V45" i="1"/>
  <c r="V44" i="1"/>
  <c r="V40" i="1"/>
  <c r="V39" i="1"/>
  <c r="V38" i="1"/>
  <c r="V36" i="1"/>
  <c r="V32" i="1"/>
  <c r="V28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AP107" i="2"/>
  <c r="AP106" i="2"/>
  <c r="AP105" i="2"/>
  <c r="AP104" i="2"/>
  <c r="AP103" i="2"/>
  <c r="AP102" i="2"/>
  <c r="AP101" i="2"/>
  <c r="AP100" i="2"/>
  <c r="AP99" i="2"/>
  <c r="AP98" i="2"/>
  <c r="AP97" i="2"/>
  <c r="AP96" i="2"/>
  <c r="AP95" i="2"/>
  <c r="AP94" i="2"/>
  <c r="AP93" i="2"/>
  <c r="AP92" i="2"/>
  <c r="AP91" i="2"/>
  <c r="AP90" i="2"/>
  <c r="AP89" i="2"/>
  <c r="AP88" i="2"/>
  <c r="AP87" i="2"/>
  <c r="AP86" i="2"/>
  <c r="AP85" i="2"/>
  <c r="AP84" i="2"/>
  <c r="AP83" i="2"/>
  <c r="AP82" i="2"/>
  <c r="AP81" i="2"/>
  <c r="AP80" i="2"/>
  <c r="AP79" i="2"/>
  <c r="AP78" i="2"/>
  <c r="AP77" i="2"/>
  <c r="AP76" i="2"/>
  <c r="AP75" i="2"/>
  <c r="AP74" i="2"/>
  <c r="AP73" i="2"/>
  <c r="AP72" i="2"/>
  <c r="AP71" i="2"/>
  <c r="AP70" i="2"/>
  <c r="AP69" i="2"/>
  <c r="AP68" i="2"/>
  <c r="AP67" i="2"/>
  <c r="AP66" i="2"/>
  <c r="AP65" i="2"/>
  <c r="AP64" i="2"/>
  <c r="AP63" i="2"/>
  <c r="AP62" i="2"/>
  <c r="AP61" i="2"/>
  <c r="AP60" i="2"/>
  <c r="AP59" i="2"/>
  <c r="AP58" i="2"/>
  <c r="AP57" i="2"/>
  <c r="AP56" i="2"/>
  <c r="AP55" i="2"/>
  <c r="AP54" i="2"/>
  <c r="AP53" i="2"/>
  <c r="AP52" i="2"/>
  <c r="AP51" i="2"/>
  <c r="AP50" i="2"/>
  <c r="AP49" i="2"/>
  <c r="AP48" i="2"/>
  <c r="AP47" i="2"/>
  <c r="AP46" i="2"/>
  <c r="AP45" i="2"/>
  <c r="AP44" i="2"/>
  <c r="AP43" i="2"/>
  <c r="AP42" i="2"/>
  <c r="AP41" i="2"/>
  <c r="AP40" i="2"/>
  <c r="AP39" i="2"/>
  <c r="AP38" i="2"/>
  <c r="AP37" i="2"/>
  <c r="AP36" i="2"/>
  <c r="AP35" i="2"/>
  <c r="AP34" i="2"/>
  <c r="AP33" i="2"/>
  <c r="AP32" i="2"/>
  <c r="AP31" i="2"/>
  <c r="AP30" i="2"/>
  <c r="AP29" i="2"/>
  <c r="AP28" i="2"/>
  <c r="AP27" i="2"/>
  <c r="AP26" i="2"/>
  <c r="AP25" i="2"/>
  <c r="AP24" i="2"/>
  <c r="AP23" i="2"/>
  <c r="AP22" i="2"/>
  <c r="AP21" i="2"/>
  <c r="AP20" i="2"/>
  <c r="AP19" i="2"/>
  <c r="AP18" i="2"/>
  <c r="AP17" i="2"/>
  <c r="AP16" i="2"/>
  <c r="AP15" i="2"/>
  <c r="AP14" i="2"/>
  <c r="AP13" i="2"/>
  <c r="AP12" i="2"/>
  <c r="AP11" i="2"/>
  <c r="AP10" i="2"/>
  <c r="AV71" i="7" l="1"/>
  <c r="AZ37" i="7"/>
  <c r="AK34" i="7"/>
  <c r="BD40" i="7"/>
  <c r="BD41" i="7"/>
  <c r="AV41" i="7"/>
  <c r="BO35" i="7"/>
  <c r="AN39" i="7"/>
  <c r="AN40" i="7"/>
  <c r="BD65" i="7"/>
  <c r="AN51" i="7"/>
  <c r="BD53" i="7"/>
  <c r="AR35" i="7"/>
  <c r="AN82" i="7"/>
  <c r="C67" i="7"/>
  <c r="AJ84" i="7"/>
  <c r="AK84" i="7" s="1"/>
  <c r="C78" i="7"/>
  <c r="AN70" i="7"/>
  <c r="AJ88" i="7"/>
  <c r="C81" i="7"/>
  <c r="AJ94" i="7"/>
  <c r="AJ58" i="7"/>
  <c r="AJ96" i="7"/>
  <c r="AN96" i="7" s="1"/>
  <c r="AJ60" i="7"/>
  <c r="AJ100" i="7"/>
  <c r="C95" i="7"/>
  <c r="AJ104" i="7"/>
  <c r="AN104" i="7" s="1"/>
  <c r="C104" i="7"/>
  <c r="AN46" i="7"/>
  <c r="AK46" i="7"/>
  <c r="DL37" i="7"/>
  <c r="BD89" i="7"/>
  <c r="D98" i="7"/>
  <c r="AY98" i="7"/>
  <c r="E71" i="7"/>
  <c r="AX71" i="7"/>
  <c r="G38" i="7"/>
  <c r="BH38" i="7"/>
  <c r="AJ37" i="7"/>
  <c r="AJ49" i="7"/>
  <c r="AK49" i="7" s="1"/>
  <c r="AJ61" i="7"/>
  <c r="AJ73" i="7"/>
  <c r="AJ85" i="7"/>
  <c r="AJ97" i="7"/>
  <c r="AK97" i="7" s="1"/>
  <c r="AQ44" i="7"/>
  <c r="AA44" i="7" s="1"/>
  <c r="AE44" i="7" s="1"/>
  <c r="AQ56" i="7"/>
  <c r="AQ68" i="7"/>
  <c r="AX41" i="7"/>
  <c r="AX53" i="7"/>
  <c r="AX65" i="7"/>
  <c r="AY38" i="7"/>
  <c r="AY50" i="7"/>
  <c r="AY62" i="7"/>
  <c r="AY74" i="7"/>
  <c r="AY86" i="7"/>
  <c r="BF35" i="7"/>
  <c r="BF47" i="7"/>
  <c r="BF59" i="7"/>
  <c r="BF71" i="7"/>
  <c r="BF83" i="7"/>
  <c r="BF95" i="7"/>
  <c r="G36" i="7"/>
  <c r="D42" i="7"/>
  <c r="D45" i="7"/>
  <c r="E53" i="7"/>
  <c r="D56" i="7"/>
  <c r="C59" i="7"/>
  <c r="D67" i="7"/>
  <c r="D70" i="7"/>
  <c r="F70" i="7" s="1"/>
  <c r="D78" i="7"/>
  <c r="D81" i="7"/>
  <c r="D95" i="7"/>
  <c r="C98" i="7"/>
  <c r="AJ50" i="7"/>
  <c r="AJ62" i="7"/>
  <c r="AJ74" i="7"/>
  <c r="AJ86" i="7"/>
  <c r="AJ98" i="7"/>
  <c r="AQ45" i="7"/>
  <c r="AA45" i="7" s="1"/>
  <c r="AE45" i="7" s="1"/>
  <c r="AQ57" i="7"/>
  <c r="AA57" i="7" s="1"/>
  <c r="AE57" i="7" s="1"/>
  <c r="AQ69" i="7"/>
  <c r="AX42" i="7"/>
  <c r="AX54" i="7"/>
  <c r="AX66" i="7"/>
  <c r="AY39" i="7"/>
  <c r="BD39" i="7" s="1"/>
  <c r="AY51" i="7"/>
  <c r="AZ51" i="7" s="1"/>
  <c r="AY63" i="7"/>
  <c r="AZ63" i="7" s="1"/>
  <c r="AY75" i="7"/>
  <c r="AZ75" i="7" s="1"/>
  <c r="AY87" i="7"/>
  <c r="AZ87" i="7" s="1"/>
  <c r="BF36" i="7"/>
  <c r="BF48" i="7"/>
  <c r="BF60" i="7"/>
  <c r="BF72" i="7"/>
  <c r="BF84" i="7"/>
  <c r="BF96" i="7"/>
  <c r="D34" i="7"/>
  <c r="C37" i="7"/>
  <c r="C40" i="7"/>
  <c r="E42" i="7"/>
  <c r="E45" i="7"/>
  <c r="C48" i="7"/>
  <c r="C51" i="7"/>
  <c r="E56" i="7"/>
  <c r="D59" i="7"/>
  <c r="C62" i="7"/>
  <c r="E67" i="7"/>
  <c r="E70" i="7"/>
  <c r="C73" i="7"/>
  <c r="C76" i="7"/>
  <c r="C84" i="7"/>
  <c r="C87" i="7"/>
  <c r="C101" i="7"/>
  <c r="AJ87" i="7"/>
  <c r="AJ99" i="7"/>
  <c r="AQ46" i="7"/>
  <c r="AA46" i="7" s="1"/>
  <c r="AE46" i="7" s="1"/>
  <c r="AQ58" i="7"/>
  <c r="AA58" i="7" s="1"/>
  <c r="AE58" i="7" s="1"/>
  <c r="AQ70" i="7"/>
  <c r="AX43" i="7"/>
  <c r="AX55" i="7"/>
  <c r="AX67" i="7"/>
  <c r="AY52" i="7"/>
  <c r="AY64" i="7"/>
  <c r="AY76" i="7"/>
  <c r="AY88" i="7"/>
  <c r="BF49" i="7"/>
  <c r="BF61" i="7"/>
  <c r="BF73" i="7"/>
  <c r="BF85" i="7"/>
  <c r="BF97" i="7"/>
  <c r="BH34" i="7"/>
  <c r="E34" i="7"/>
  <c r="D37" i="7"/>
  <c r="D40" i="7"/>
  <c r="D48" i="7"/>
  <c r="D51" i="7"/>
  <c r="E59" i="7"/>
  <c r="D62" i="7"/>
  <c r="C65" i="7"/>
  <c r="D73" i="7"/>
  <c r="D76" i="7"/>
  <c r="D84" i="7"/>
  <c r="D87" i="7"/>
  <c r="C90" i="7"/>
  <c r="C93" i="7"/>
  <c r="G34" i="7"/>
  <c r="E62" i="7"/>
  <c r="D65" i="7"/>
  <c r="C68" i="7"/>
  <c r="C79" i="7"/>
  <c r="C82" i="7"/>
  <c r="D90" i="7"/>
  <c r="D93" i="7"/>
  <c r="AJ41" i="7"/>
  <c r="AJ53" i="7"/>
  <c r="AJ65" i="7"/>
  <c r="AJ77" i="7"/>
  <c r="AJ89" i="7"/>
  <c r="AJ101" i="7"/>
  <c r="AQ36" i="7"/>
  <c r="AQ48" i="7"/>
  <c r="AQ60" i="7"/>
  <c r="AX45" i="7"/>
  <c r="AX57" i="7"/>
  <c r="AX69" i="7"/>
  <c r="AY42" i="7"/>
  <c r="AY54" i="7"/>
  <c r="AY66" i="7"/>
  <c r="AY78" i="7"/>
  <c r="AY90" i="7"/>
  <c r="BF39" i="7"/>
  <c r="BF51" i="7"/>
  <c r="BF63" i="7"/>
  <c r="BF75" i="7"/>
  <c r="BF87" i="7"/>
  <c r="BH36" i="7"/>
  <c r="C35" i="7"/>
  <c r="G37" i="7"/>
  <c r="D43" i="7"/>
  <c r="D46" i="7"/>
  <c r="D54" i="7"/>
  <c r="D57" i="7"/>
  <c r="E65" i="7"/>
  <c r="D68" i="7"/>
  <c r="C71" i="7"/>
  <c r="D79" i="7"/>
  <c r="D82" i="7"/>
  <c r="C96" i="7"/>
  <c r="C99" i="7"/>
  <c r="AJ42" i="7"/>
  <c r="AJ54" i="7"/>
  <c r="AJ66" i="7"/>
  <c r="AJ78" i="7"/>
  <c r="AJ90" i="7"/>
  <c r="AJ102" i="7"/>
  <c r="AQ37" i="7"/>
  <c r="AR37" i="7" s="1"/>
  <c r="AQ49" i="7"/>
  <c r="AR49" i="7" s="1"/>
  <c r="AQ61" i="7"/>
  <c r="AR61" i="7" s="1"/>
  <c r="AX34" i="7"/>
  <c r="AX46" i="7"/>
  <c r="AX58" i="7"/>
  <c r="AX70" i="7"/>
  <c r="AY43" i="7"/>
  <c r="AY55" i="7"/>
  <c r="AY67" i="7"/>
  <c r="AY79" i="7"/>
  <c r="AY91" i="7"/>
  <c r="BF40" i="7"/>
  <c r="BF52" i="7"/>
  <c r="BF64" i="7"/>
  <c r="BF76" i="7"/>
  <c r="BF88" i="7"/>
  <c r="BH37" i="7"/>
  <c r="D35" i="7"/>
  <c r="C38" i="7"/>
  <c r="E43" i="7"/>
  <c r="E46" i="7"/>
  <c r="C49" i="7"/>
  <c r="C52" i="7"/>
  <c r="E54" i="7"/>
  <c r="E57" i="7"/>
  <c r="C60" i="7"/>
  <c r="C63" i="7"/>
  <c r="E68" i="7"/>
  <c r="D71" i="7"/>
  <c r="C74" i="7"/>
  <c r="C85" i="7"/>
  <c r="C88" i="7"/>
  <c r="D96" i="7"/>
  <c r="C102" i="7"/>
  <c r="DL34" i="7"/>
  <c r="AJ43" i="7"/>
  <c r="AK43" i="7" s="1"/>
  <c r="AJ55" i="7"/>
  <c r="AJ67" i="7"/>
  <c r="AK67" i="7" s="1"/>
  <c r="AJ79" i="7"/>
  <c r="AJ91" i="7"/>
  <c r="AK91" i="7" s="1"/>
  <c r="AJ103" i="7"/>
  <c r="AQ38" i="7"/>
  <c r="AR38" i="7" s="1"/>
  <c r="AQ50" i="7"/>
  <c r="AQ62" i="7"/>
  <c r="AA62" i="7" s="1"/>
  <c r="AE62" i="7" s="1"/>
  <c r="AX35" i="7"/>
  <c r="AX47" i="7"/>
  <c r="AX59" i="7"/>
  <c r="AY44" i="7"/>
  <c r="AZ44" i="7" s="1"/>
  <c r="AY56" i="7"/>
  <c r="AZ56" i="7" s="1"/>
  <c r="AY68" i="7"/>
  <c r="AY80" i="7"/>
  <c r="AZ80" i="7" s="1"/>
  <c r="AY92" i="7"/>
  <c r="AZ92" i="7" s="1"/>
  <c r="BF41" i="7"/>
  <c r="BF53" i="7"/>
  <c r="BF65" i="7"/>
  <c r="BF77" i="7"/>
  <c r="BF89" i="7"/>
  <c r="E35" i="7"/>
  <c r="D38" i="7"/>
  <c r="C41" i="7"/>
  <c r="D49" i="7"/>
  <c r="D52" i="7"/>
  <c r="D60" i="7"/>
  <c r="D63" i="7"/>
  <c r="D74" i="7"/>
  <c r="C77" i="7"/>
  <c r="D85" i="7"/>
  <c r="D88" i="7"/>
  <c r="C91" i="7"/>
  <c r="C94" i="7"/>
  <c r="DL35" i="7"/>
  <c r="AJ44" i="7"/>
  <c r="AJ56" i="7"/>
  <c r="AJ68" i="7"/>
  <c r="AJ80" i="7"/>
  <c r="AJ92" i="7"/>
  <c r="AQ39" i="7"/>
  <c r="AR39" i="7" s="1"/>
  <c r="AQ51" i="7"/>
  <c r="AR51" i="7" s="1"/>
  <c r="AQ63" i="7"/>
  <c r="AR63" i="7" s="1"/>
  <c r="AX36" i="7"/>
  <c r="AX48" i="7"/>
  <c r="AX60" i="7"/>
  <c r="AY45" i="7"/>
  <c r="AY57" i="7"/>
  <c r="AY69" i="7"/>
  <c r="AY81" i="7"/>
  <c r="AY93" i="7"/>
  <c r="BF42" i="7"/>
  <c r="BF54" i="7"/>
  <c r="BF66" i="7"/>
  <c r="BF78" i="7"/>
  <c r="BF90" i="7"/>
  <c r="E38" i="7"/>
  <c r="D41" i="7"/>
  <c r="C44" i="7"/>
  <c r="E49" i="7"/>
  <c r="E52" i="7"/>
  <c r="C55" i="7"/>
  <c r="C58" i="7"/>
  <c r="E60" i="7"/>
  <c r="E63" i="7"/>
  <c r="C66" i="7"/>
  <c r="C69" i="7"/>
  <c r="D77" i="7"/>
  <c r="C80" i="7"/>
  <c r="D91" i="7"/>
  <c r="D94" i="7"/>
  <c r="DL36" i="7"/>
  <c r="AJ45" i="7"/>
  <c r="AJ57" i="7"/>
  <c r="AJ69" i="7"/>
  <c r="AJ81" i="7"/>
  <c r="AJ93" i="7"/>
  <c r="AQ40" i="7"/>
  <c r="AA40" i="7" s="1"/>
  <c r="AE40" i="7" s="1"/>
  <c r="AQ52" i="7"/>
  <c r="AA52" i="7" s="1"/>
  <c r="AE52" i="7" s="1"/>
  <c r="AQ64" i="7"/>
  <c r="AA64" i="7" s="1"/>
  <c r="AE64" i="7" s="1"/>
  <c r="AX37" i="7"/>
  <c r="AX49" i="7"/>
  <c r="AX61" i="7"/>
  <c r="AY34" i="7"/>
  <c r="AY46" i="7"/>
  <c r="AY58" i="7"/>
  <c r="AY70" i="7"/>
  <c r="AY82" i="7"/>
  <c r="AY94" i="7"/>
  <c r="BF43" i="7"/>
  <c r="BF55" i="7"/>
  <c r="BF67" i="7"/>
  <c r="BF79" i="7"/>
  <c r="BF91" i="7"/>
  <c r="G35" i="7"/>
  <c r="E41" i="7"/>
  <c r="D44" i="7"/>
  <c r="C47" i="7"/>
  <c r="D55" i="7"/>
  <c r="D58" i="7"/>
  <c r="D66" i="7"/>
  <c r="D69" i="7"/>
  <c r="D80" i="7"/>
  <c r="C83" i="7"/>
  <c r="C97" i="7"/>
  <c r="C100" i="7"/>
  <c r="AQ65" i="7"/>
  <c r="AX62" i="7"/>
  <c r="AY47" i="7"/>
  <c r="AY59" i="7"/>
  <c r="AY71" i="7"/>
  <c r="AY83" i="7"/>
  <c r="AY95" i="7"/>
  <c r="BF56" i="7"/>
  <c r="BF68" i="7"/>
  <c r="BF80" i="7"/>
  <c r="BF92" i="7"/>
  <c r="C36" i="7"/>
  <c r="C39" i="7"/>
  <c r="E44" i="7"/>
  <c r="D47" i="7"/>
  <c r="C50" i="7"/>
  <c r="E55" i="7"/>
  <c r="E58" i="7"/>
  <c r="C61" i="7"/>
  <c r="C64" i="7"/>
  <c r="F64" i="7" s="1"/>
  <c r="E66" i="7"/>
  <c r="E69" i="7"/>
  <c r="C72" i="7"/>
  <c r="C75" i="7"/>
  <c r="D83" i="7"/>
  <c r="C86" i="7"/>
  <c r="D97" i="7"/>
  <c r="C103" i="7"/>
  <c r="DL38" i="7"/>
  <c r="AJ35" i="7"/>
  <c r="AJ47" i="7"/>
  <c r="AJ59" i="7"/>
  <c r="AJ71" i="7"/>
  <c r="AJ83" i="7"/>
  <c r="AJ95" i="7"/>
  <c r="AQ42" i="7"/>
  <c r="AQ54" i="7"/>
  <c r="AQ66" i="7"/>
  <c r="AX39" i="7"/>
  <c r="AX51" i="7"/>
  <c r="AX63" i="7"/>
  <c r="AY36" i="7"/>
  <c r="AY48" i="7"/>
  <c r="AY60" i="7"/>
  <c r="AY72" i="7"/>
  <c r="AY84" i="7"/>
  <c r="AY96" i="7"/>
  <c r="BF45" i="7"/>
  <c r="BF57" i="7"/>
  <c r="BF69" i="7"/>
  <c r="BF81" i="7"/>
  <c r="BF93" i="7"/>
  <c r="D36" i="7"/>
  <c r="D39" i="7"/>
  <c r="E47" i="7"/>
  <c r="D50" i="7"/>
  <c r="C53" i="7"/>
  <c r="F53" i="7" s="1"/>
  <c r="D61" i="7"/>
  <c r="D64" i="7"/>
  <c r="D72" i="7"/>
  <c r="D75" i="7"/>
  <c r="D86" i="7"/>
  <c r="C89" i="7"/>
  <c r="C92" i="7"/>
  <c r="BQ78" i="7"/>
  <c r="BM65" i="7"/>
  <c r="BM39" i="7"/>
  <c r="BM100" i="7"/>
  <c r="BM90" i="7"/>
  <c r="BQ88" i="7"/>
  <c r="BQ51" i="7"/>
  <c r="BM76" i="7"/>
  <c r="BQ64" i="7"/>
  <c r="BQ89" i="7"/>
  <c r="BM101" i="7"/>
  <c r="BQ77" i="7"/>
  <c r="BM66" i="7"/>
  <c r="BM64" i="7"/>
  <c r="BM40" i="7"/>
  <c r="BQ99" i="7"/>
  <c r="BM89" i="7"/>
  <c r="BQ87" i="7"/>
  <c r="BQ54" i="7"/>
  <c r="BQ52" i="7"/>
  <c r="BM77" i="7"/>
  <c r="BQ75" i="7"/>
  <c r="BQ102" i="7"/>
  <c r="BM75" i="7"/>
  <c r="BM54" i="7"/>
  <c r="BM52" i="7"/>
  <c r="BQ41" i="7"/>
  <c r="BQ65" i="7"/>
  <c r="BQ63" i="7"/>
  <c r="BD56" i="7"/>
  <c r="BD51" i="7"/>
  <c r="AZ39" i="7"/>
  <c r="BD73" i="7"/>
  <c r="BD49" i="7"/>
  <c r="BD97" i="7"/>
  <c r="BD87" i="7"/>
  <c r="BD80" i="7"/>
  <c r="BD75" i="7"/>
  <c r="BD85" i="7"/>
  <c r="BD61" i="7"/>
  <c r="AA39" i="7"/>
  <c r="AE39" i="7" s="1"/>
  <c r="AV37" i="7"/>
  <c r="AA47" i="7"/>
  <c r="AE47" i="7" s="1"/>
  <c r="AN48" i="7"/>
  <c r="AN84" i="7"/>
  <c r="AN36" i="7"/>
  <c r="AN97" i="7"/>
  <c r="AN72" i="7"/>
  <c r="AN63" i="7"/>
  <c r="AN75" i="7"/>
  <c r="CL97" i="7"/>
  <c r="CJ73" i="7"/>
  <c r="CL73" i="7" s="1"/>
  <c r="AA18" i="7"/>
  <c r="AE18" i="7" s="1"/>
  <c r="AA20" i="7"/>
  <c r="AE20" i="7" s="1"/>
  <c r="AA22" i="7"/>
  <c r="AE22" i="7" s="1"/>
  <c r="AA24" i="7"/>
  <c r="AE24" i="7" s="1"/>
  <c r="AA26" i="7"/>
  <c r="AE26" i="7" s="1"/>
  <c r="AA28" i="7"/>
  <c r="AE28" i="7" s="1"/>
  <c r="AA30" i="7"/>
  <c r="AE30" i="7" s="1"/>
  <c r="AA32" i="7"/>
  <c r="AE32" i="7" s="1"/>
  <c r="AA34" i="7"/>
  <c r="AE34" i="7" s="1"/>
  <c r="AA36" i="7"/>
  <c r="AE36" i="7" s="1"/>
  <c r="AA48" i="7"/>
  <c r="AE48" i="7" s="1"/>
  <c r="AA25" i="7"/>
  <c r="AE25" i="7" s="1"/>
  <c r="AA29" i="7"/>
  <c r="AE29" i="7" s="1"/>
  <c r="AA33" i="7"/>
  <c r="AE33" i="7" s="1"/>
  <c r="AA37" i="7"/>
  <c r="AE37" i="7" s="1"/>
  <c r="AA59" i="7"/>
  <c r="AE59" i="7" s="1"/>
  <c r="AA65" i="7"/>
  <c r="AE65" i="7" s="1"/>
  <c r="AA67" i="7"/>
  <c r="AE67" i="7" s="1"/>
  <c r="AA41" i="7"/>
  <c r="AE41" i="7" s="1"/>
  <c r="AA23" i="7"/>
  <c r="AE23" i="7" s="1"/>
  <c r="AA27" i="7"/>
  <c r="AE27" i="7" s="1"/>
  <c r="AA31" i="7"/>
  <c r="AE31" i="7" s="1"/>
  <c r="AA43" i="7"/>
  <c r="AE43" i="7" s="1"/>
  <c r="AA53" i="7"/>
  <c r="AE53" i="7" s="1"/>
  <c r="AA60" i="7"/>
  <c r="AE60" i="7" s="1"/>
  <c r="AA66" i="7"/>
  <c r="AE66" i="7" s="1"/>
  <c r="AA70" i="7"/>
  <c r="AE70" i="7" s="1"/>
  <c r="AA55" i="7"/>
  <c r="AE55" i="7" s="1"/>
  <c r="Q15" i="7"/>
  <c r="U15" i="7" s="1"/>
  <c r="Y15" i="7" s="1"/>
  <c r="AC15" i="7" s="1"/>
  <c r="R15" i="7"/>
  <c r="V15" i="7" s="1"/>
  <c r="Z15" i="7" s="1"/>
  <c r="AD15" i="7" s="1"/>
  <c r="S15" i="7"/>
  <c r="W15" i="7" s="1"/>
  <c r="AA15" i="7" s="1"/>
  <c r="AE15" i="7" s="1"/>
  <c r="AA19" i="7"/>
  <c r="AE19" i="7" s="1"/>
  <c r="CJ65" i="7"/>
  <c r="CL65" i="7" s="1"/>
  <c r="CJ59" i="7"/>
  <c r="CL59" i="7" s="1"/>
  <c r="CJ71" i="7"/>
  <c r="CL71" i="7" s="1"/>
  <c r="CX15" i="7"/>
  <c r="CL15" i="7"/>
  <c r="CZ15" i="7" s="1"/>
  <c r="CJ75" i="7"/>
  <c r="CL75" i="7" s="1"/>
  <c r="AA35" i="7"/>
  <c r="AE35" i="7" s="1"/>
  <c r="CZ33" i="7"/>
  <c r="CZ34" i="7" s="1"/>
  <c r="CJ77" i="7"/>
  <c r="CL77" i="7" s="1"/>
  <c r="CJ63" i="7"/>
  <c r="CL63" i="7" s="1"/>
  <c r="CJ57" i="7"/>
  <c r="CL57" i="7" s="1"/>
  <c r="CW34" i="7"/>
  <c r="CW35" i="7" s="1"/>
  <c r="CW36" i="7" s="1"/>
  <c r="CW37" i="7" s="1"/>
  <c r="CW38" i="7" s="1"/>
  <c r="CW39" i="7" s="1"/>
  <c r="CW40" i="7" s="1"/>
  <c r="CL27" i="7"/>
  <c r="CZ27" i="7" s="1"/>
  <c r="AA21" i="7"/>
  <c r="AE21" i="7" s="1"/>
  <c r="CY34" i="7"/>
  <c r="CX20" i="7"/>
  <c r="CL20" i="7"/>
  <c r="CZ20" i="7" s="1"/>
  <c r="Q16" i="7"/>
  <c r="U16" i="7" s="1"/>
  <c r="Y16" i="7" s="1"/>
  <c r="AC16" i="7" s="1"/>
  <c r="R16" i="7"/>
  <c r="V16" i="7" s="1"/>
  <c r="Z16" i="7" s="1"/>
  <c r="AD16" i="7" s="1"/>
  <c r="S16" i="7"/>
  <c r="W16" i="7" s="1"/>
  <c r="AA16" i="7" s="1"/>
  <c r="AE16" i="7" s="1"/>
  <c r="CX34" i="7"/>
  <c r="CX35" i="7" s="1"/>
  <c r="CX36" i="7" s="1"/>
  <c r="CX37" i="7" s="1"/>
  <c r="CX38" i="7" s="1"/>
  <c r="CX39" i="7" s="1"/>
  <c r="CX40" i="7" s="1"/>
  <c r="CX41" i="7" s="1"/>
  <c r="CX42" i="7" s="1"/>
  <c r="CX43" i="7" s="1"/>
  <c r="CX44" i="7" s="1"/>
  <c r="CX45" i="7" s="1"/>
  <c r="CX46" i="7" s="1"/>
  <c r="CX47" i="7" s="1"/>
  <c r="CX48" i="7" s="1"/>
  <c r="CX49" i="7" s="1"/>
  <c r="CX50" i="7" s="1"/>
  <c r="CX51" i="7" s="1"/>
  <c r="CX52" i="7" s="1"/>
  <c r="CX53" i="7" s="1"/>
  <c r="CX54" i="7" s="1"/>
  <c r="CX55" i="7" s="1"/>
  <c r="CX56" i="7" s="1"/>
  <c r="CX57" i="7" s="1"/>
  <c r="CX58" i="7" s="1"/>
  <c r="CX59" i="7" s="1"/>
  <c r="CX60" i="7" s="1"/>
  <c r="CX61" i="7" s="1"/>
  <c r="CX62" i="7" s="1"/>
  <c r="CJ14" i="7"/>
  <c r="CL35" i="7"/>
  <c r="CV34" i="7"/>
  <c r="CV35" i="7" s="1"/>
  <c r="CV36" i="7" s="1"/>
  <c r="CV37" i="7" s="1"/>
  <c r="CV38" i="7" s="1"/>
  <c r="CV39" i="7" s="1"/>
  <c r="CV40" i="7" s="1"/>
  <c r="CL21" i="7"/>
  <c r="CZ21" i="7" s="1"/>
  <c r="CX30" i="7"/>
  <c r="CL30" i="7"/>
  <c r="CZ30" i="7" s="1"/>
  <c r="CX26" i="7"/>
  <c r="CL26" i="7"/>
  <c r="CZ26" i="7" s="1"/>
  <c r="Q17" i="7"/>
  <c r="U17" i="7" s="1"/>
  <c r="Y17" i="7" s="1"/>
  <c r="AC17" i="7" s="1"/>
  <c r="R17" i="7"/>
  <c r="V17" i="7" s="1"/>
  <c r="Z17" i="7" s="1"/>
  <c r="AD17" i="7" s="1"/>
  <c r="S17" i="7"/>
  <c r="W17" i="7" s="1"/>
  <c r="AA17" i="7" s="1"/>
  <c r="AE17" i="7" s="1"/>
  <c r="Q11" i="7"/>
  <c r="U11" i="7" s="1"/>
  <c r="Y11" i="7" s="1"/>
  <c r="AC11" i="7" s="1"/>
  <c r="R11" i="7"/>
  <c r="V11" i="7" s="1"/>
  <c r="Z11" i="7" s="1"/>
  <c r="AD11" i="7" s="1"/>
  <c r="S11" i="7"/>
  <c r="W11" i="7" s="1"/>
  <c r="AA11" i="7" s="1"/>
  <c r="AE11" i="7" s="1"/>
  <c r="CX22" i="7"/>
  <c r="CL22" i="7"/>
  <c r="CZ22" i="7" s="1"/>
  <c r="Q13" i="7"/>
  <c r="U13" i="7" s="1"/>
  <c r="Y13" i="7" s="1"/>
  <c r="AC13" i="7" s="1"/>
  <c r="R13" i="7"/>
  <c r="V13" i="7" s="1"/>
  <c r="Z13" i="7" s="1"/>
  <c r="AD13" i="7" s="1"/>
  <c r="S13" i="7"/>
  <c r="W13" i="7" s="1"/>
  <c r="AA13" i="7" s="1"/>
  <c r="AE13" i="7" s="1"/>
  <c r="Q8" i="7"/>
  <c r="U8" i="7" s="1"/>
  <c r="Y8" i="7" s="1"/>
  <c r="AC8" i="7" s="1"/>
  <c r="R8" i="7"/>
  <c r="V8" i="7" s="1"/>
  <c r="Z8" i="7" s="1"/>
  <c r="AD8" i="7" s="1"/>
  <c r="S8" i="7"/>
  <c r="W8" i="7" s="1"/>
  <c r="AA8" i="7" s="1"/>
  <c r="AE8" i="7" s="1"/>
  <c r="CX18" i="7"/>
  <c r="CL18" i="7"/>
  <c r="CZ18" i="7" s="1"/>
  <c r="Q18" i="7"/>
  <c r="U18" i="7" s="1"/>
  <c r="R18" i="7"/>
  <c r="V18" i="7" s="1"/>
  <c r="CX12" i="7"/>
  <c r="CL12" i="7"/>
  <c r="CZ12" i="7" s="1"/>
  <c r="Q12" i="7"/>
  <c r="U12" i="7" s="1"/>
  <c r="Y12" i="7" s="1"/>
  <c r="AC12" i="7" s="1"/>
  <c r="R12" i="7"/>
  <c r="V12" i="7" s="1"/>
  <c r="Z12" i="7" s="1"/>
  <c r="AD12" i="7" s="1"/>
  <c r="CL23" i="7"/>
  <c r="CZ23" i="7" s="1"/>
  <c r="CJ17" i="7"/>
  <c r="CJ11" i="7"/>
  <c r="O10" i="7"/>
  <c r="CL41" i="7"/>
  <c r="CX9" i="7"/>
  <c r="CL9" i="7"/>
  <c r="CZ9" i="7" s="1"/>
  <c r="Q9" i="7"/>
  <c r="U9" i="7" s="1"/>
  <c r="Y9" i="7" s="1"/>
  <c r="AC9" i="7" s="1"/>
  <c r="R9" i="7"/>
  <c r="V9" i="7" s="1"/>
  <c r="Z9" i="7" s="1"/>
  <c r="AD9" i="7" s="1"/>
  <c r="CX32" i="7"/>
  <c r="CL32" i="7"/>
  <c r="CZ32" i="7" s="1"/>
  <c r="CX28" i="7"/>
  <c r="CL28" i="7"/>
  <c r="CZ28" i="7" s="1"/>
  <c r="CX24" i="7"/>
  <c r="CL24" i="7"/>
  <c r="CZ24" i="7" s="1"/>
  <c r="CL19" i="7"/>
  <c r="CZ19" i="7" s="1"/>
  <c r="Q14" i="7"/>
  <c r="U14" i="7" s="1"/>
  <c r="Y14" i="7" s="1"/>
  <c r="AC14" i="7" s="1"/>
  <c r="R14" i="7"/>
  <c r="V14" i="7" s="1"/>
  <c r="Z14" i="7" s="1"/>
  <c r="AD14" i="7" s="1"/>
  <c r="S14" i="7"/>
  <c r="W14" i="7" s="1"/>
  <c r="AA14" i="7" s="1"/>
  <c r="AE14" i="7" s="1"/>
  <c r="CX10" i="7"/>
  <c r="CL10" i="7"/>
  <c r="CZ10" i="7" s="1"/>
  <c r="CX8" i="7"/>
  <c r="CL8" i="7"/>
  <c r="CZ8" i="7" s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AO96" i="1"/>
  <c r="AO75" i="1"/>
  <c r="AN207" i="1"/>
  <c r="AN206" i="1"/>
  <c r="AO207" i="1" s="1"/>
  <c r="AN205" i="1"/>
  <c r="AO206" i="1" s="1"/>
  <c r="AN204" i="1"/>
  <c r="AN203" i="1"/>
  <c r="AO204" i="1" s="1"/>
  <c r="AN202" i="1"/>
  <c r="AO203" i="1" s="1"/>
  <c r="AN201" i="1"/>
  <c r="AO202" i="1" s="1"/>
  <c r="AN200" i="1"/>
  <c r="AO200" i="1" s="1"/>
  <c r="AN199" i="1"/>
  <c r="AN198" i="1"/>
  <c r="AN197" i="1"/>
  <c r="AO197" i="1" s="1"/>
  <c r="AN196" i="1"/>
  <c r="AN195" i="1"/>
  <c r="AN194" i="1"/>
  <c r="AN193" i="1"/>
  <c r="AO193" i="1" s="1"/>
  <c r="AN192" i="1"/>
  <c r="AO192" i="1" s="1"/>
  <c r="AN191" i="1"/>
  <c r="AN190" i="1"/>
  <c r="AN189" i="1"/>
  <c r="AN188" i="1"/>
  <c r="AO188" i="1" s="1"/>
  <c r="AN187" i="1"/>
  <c r="AN186" i="1"/>
  <c r="AN185" i="1"/>
  <c r="AO185" i="1" s="1"/>
  <c r="AN184" i="1"/>
  <c r="AN183" i="1"/>
  <c r="AO183" i="1" s="1"/>
  <c r="AN182" i="1"/>
  <c r="AO182" i="1" s="1"/>
  <c r="AN181" i="1"/>
  <c r="AO181" i="1" s="1"/>
  <c r="AN180" i="1"/>
  <c r="AO180" i="1" s="1"/>
  <c r="AN179" i="1"/>
  <c r="AO179" i="1" s="1"/>
  <c r="AN178" i="1"/>
  <c r="AN177" i="1"/>
  <c r="AN176" i="1"/>
  <c r="AO176" i="1" s="1"/>
  <c r="AN175" i="1"/>
  <c r="AN174" i="1"/>
  <c r="AN173" i="1"/>
  <c r="AO173" i="1" s="1"/>
  <c r="AN172" i="1"/>
  <c r="AN171" i="1"/>
  <c r="AN170" i="1"/>
  <c r="AO171" i="1" s="1"/>
  <c r="AN169" i="1"/>
  <c r="AO169" i="1" s="1"/>
  <c r="AN168" i="1"/>
  <c r="AO168" i="1" s="1"/>
  <c r="AN167" i="1"/>
  <c r="AN166" i="1"/>
  <c r="AN165" i="1"/>
  <c r="AN164" i="1"/>
  <c r="AO164" i="1" s="1"/>
  <c r="AN163" i="1"/>
  <c r="AN162" i="1"/>
  <c r="AN161" i="1"/>
  <c r="AO161" i="1" s="1"/>
  <c r="AN160" i="1"/>
  <c r="AN159" i="1"/>
  <c r="AO159" i="1" s="1"/>
  <c r="AN158" i="1"/>
  <c r="AO158" i="1" s="1"/>
  <c r="AN157" i="1"/>
  <c r="AO157" i="1" s="1"/>
  <c r="AN156" i="1"/>
  <c r="AO156" i="1" s="1"/>
  <c r="AN155" i="1"/>
  <c r="AN154" i="1"/>
  <c r="AN153" i="1"/>
  <c r="AN152" i="1"/>
  <c r="AO152" i="1" s="1"/>
  <c r="AN151" i="1"/>
  <c r="AN150" i="1"/>
  <c r="AN149" i="1"/>
  <c r="AO149" i="1" s="1"/>
  <c r="AN148" i="1"/>
  <c r="AN147" i="1"/>
  <c r="AN146" i="1"/>
  <c r="AN145" i="1"/>
  <c r="AO145" i="1" s="1"/>
  <c r="AN144" i="1"/>
  <c r="AO144" i="1" s="1"/>
  <c r="AN143" i="1"/>
  <c r="AN142" i="1"/>
  <c r="AN141" i="1"/>
  <c r="AN140" i="1"/>
  <c r="AO140" i="1" s="1"/>
  <c r="AN139" i="1"/>
  <c r="AN138" i="1"/>
  <c r="AN137" i="1"/>
  <c r="AO137" i="1" s="1"/>
  <c r="AN136" i="1"/>
  <c r="AN135" i="1"/>
  <c r="AO135" i="1" s="1"/>
  <c r="AN134" i="1"/>
  <c r="AN133" i="1"/>
  <c r="AO133" i="1" s="1"/>
  <c r="AN132" i="1"/>
  <c r="AO132" i="1" s="1"/>
  <c r="AN131" i="1"/>
  <c r="AN130" i="1"/>
  <c r="AN129" i="1"/>
  <c r="AN128" i="1"/>
  <c r="AO128" i="1" s="1"/>
  <c r="AN127" i="1"/>
  <c r="AN126" i="1"/>
  <c r="AN125" i="1"/>
  <c r="AO125" i="1" s="1"/>
  <c r="AN124" i="1"/>
  <c r="AN123" i="1"/>
  <c r="AO123" i="1" s="1"/>
  <c r="AN122" i="1"/>
  <c r="AO122" i="1" s="1"/>
  <c r="AN121" i="1"/>
  <c r="AO121" i="1" s="1"/>
  <c r="AN120" i="1"/>
  <c r="AO120" i="1" s="1"/>
  <c r="AN119" i="1"/>
  <c r="AO119" i="1" s="1"/>
  <c r="AN118" i="1"/>
  <c r="AO118" i="1" s="1"/>
  <c r="AN117" i="1"/>
  <c r="AN116" i="1"/>
  <c r="AO116" i="1" s="1"/>
  <c r="AN115" i="1"/>
  <c r="AN114" i="1"/>
  <c r="AN113" i="1"/>
  <c r="AO113" i="1" s="1"/>
  <c r="AN112" i="1"/>
  <c r="AN111" i="1"/>
  <c r="AN110" i="1"/>
  <c r="AO111" i="1" s="1"/>
  <c r="AN109" i="1"/>
  <c r="AO109" i="1" s="1"/>
  <c r="AN108" i="1"/>
  <c r="AO108" i="1" s="1"/>
  <c r="AN107" i="1"/>
  <c r="AN106" i="1"/>
  <c r="AN105" i="1"/>
  <c r="AN104" i="1"/>
  <c r="AO104" i="1" s="1"/>
  <c r="AN103" i="1"/>
  <c r="AN102" i="1"/>
  <c r="AN101" i="1"/>
  <c r="AO101" i="1" s="1"/>
  <c r="AN100" i="1"/>
  <c r="AN99" i="1"/>
  <c r="AO99" i="1" s="1"/>
  <c r="AN98" i="1"/>
  <c r="AO98" i="1" s="1"/>
  <c r="AN97" i="1"/>
  <c r="AO97" i="1" s="1"/>
  <c r="AN96" i="1"/>
  <c r="AN95" i="1"/>
  <c r="AN94" i="1"/>
  <c r="AN93" i="1"/>
  <c r="AN92" i="1"/>
  <c r="AO92" i="1" s="1"/>
  <c r="AN91" i="1"/>
  <c r="AN90" i="1"/>
  <c r="AN89" i="1"/>
  <c r="AO89" i="1" s="1"/>
  <c r="AN88" i="1"/>
  <c r="AN87" i="1"/>
  <c r="AN86" i="1"/>
  <c r="AN85" i="1"/>
  <c r="AO85" i="1" s="1"/>
  <c r="AN84" i="1"/>
  <c r="AN83" i="1"/>
  <c r="AN82" i="1"/>
  <c r="AN81" i="1"/>
  <c r="AN80" i="1"/>
  <c r="AO80" i="1" s="1"/>
  <c r="AN79" i="1"/>
  <c r="AN78" i="1"/>
  <c r="AN77" i="1"/>
  <c r="AO77" i="1" s="1"/>
  <c r="AN76" i="1"/>
  <c r="AN75" i="1"/>
  <c r="AN74" i="1"/>
  <c r="AO74" i="1" s="1"/>
  <c r="AN73" i="1"/>
  <c r="AO73" i="1" s="1"/>
  <c r="AN72" i="1"/>
  <c r="AO72" i="1" s="1"/>
  <c r="AN71" i="1"/>
  <c r="AN70" i="1"/>
  <c r="AN69" i="1"/>
  <c r="AN68" i="1"/>
  <c r="AO68" i="1" s="1"/>
  <c r="AN67" i="1"/>
  <c r="AN66" i="1"/>
  <c r="AN65" i="1"/>
  <c r="AO65" i="1" s="1"/>
  <c r="AN64" i="1"/>
  <c r="AN63" i="1"/>
  <c r="AN62" i="1"/>
  <c r="AO63" i="1" s="1"/>
  <c r="AN61" i="1"/>
  <c r="AO62" i="1" s="1"/>
  <c r="AN60" i="1"/>
  <c r="AN59" i="1"/>
  <c r="AO60" i="1" s="1"/>
  <c r="AN58" i="1"/>
  <c r="AO59" i="1" s="1"/>
  <c r="AN57" i="1"/>
  <c r="AO58" i="1" s="1"/>
  <c r="AN56" i="1"/>
  <c r="AO56" i="1" s="1"/>
  <c r="AN55" i="1"/>
  <c r="AN54" i="1"/>
  <c r="AN53" i="1"/>
  <c r="AO53" i="1" s="1"/>
  <c r="AN52" i="1"/>
  <c r="AN51" i="1"/>
  <c r="AN50" i="1"/>
  <c r="AO51" i="1" s="1"/>
  <c r="AN49" i="1"/>
  <c r="AO49" i="1" s="1"/>
  <c r="AN48" i="1"/>
  <c r="AO48" i="1" s="1"/>
  <c r="AN47" i="1"/>
  <c r="AN46" i="1"/>
  <c r="AN45" i="1"/>
  <c r="AN44" i="1"/>
  <c r="AO44" i="1" s="1"/>
  <c r="AN43" i="1"/>
  <c r="AN42" i="1"/>
  <c r="AN41" i="1"/>
  <c r="AO41" i="1" s="1"/>
  <c r="AN40" i="1"/>
  <c r="AN39" i="1"/>
  <c r="AO39" i="1" s="1"/>
  <c r="AN38" i="1"/>
  <c r="AO38" i="1" s="1"/>
  <c r="AN37" i="1"/>
  <c r="AO37" i="1" s="1"/>
  <c r="AN36" i="1"/>
  <c r="AO36" i="1" s="1"/>
  <c r="AN35" i="1"/>
  <c r="AO35" i="1" s="1"/>
  <c r="AN34" i="1"/>
  <c r="AN33" i="1"/>
  <c r="AN32" i="1"/>
  <c r="AO32" i="1" s="1"/>
  <c r="AN31" i="1"/>
  <c r="AN30" i="1"/>
  <c r="AN29" i="1"/>
  <c r="AO29" i="1" s="1"/>
  <c r="AN28" i="1"/>
  <c r="AN27" i="1"/>
  <c r="AN26" i="1"/>
  <c r="AO27" i="1" s="1"/>
  <c r="AN25" i="1"/>
  <c r="AO25" i="1" s="1"/>
  <c r="AN24" i="1"/>
  <c r="AO24" i="1" s="1"/>
  <c r="AN23" i="1"/>
  <c r="AN22" i="1"/>
  <c r="AN21" i="1"/>
  <c r="AN20" i="1"/>
  <c r="AO20" i="1" s="1"/>
  <c r="AN19" i="1"/>
  <c r="AN18" i="1"/>
  <c r="AN17" i="1"/>
  <c r="AO17" i="1" s="1"/>
  <c r="AN16" i="1"/>
  <c r="AN15" i="1"/>
  <c r="AO15" i="1" s="1"/>
  <c r="AN14" i="1"/>
  <c r="AO14" i="1" s="1"/>
  <c r="AN13" i="1"/>
  <c r="AO13" i="1" s="1"/>
  <c r="AN12" i="1"/>
  <c r="AO12" i="1" s="1"/>
  <c r="AN11" i="1"/>
  <c r="AN10" i="1"/>
  <c r="AN9" i="1"/>
  <c r="AN8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BO108" i="5"/>
  <c r="BM108" i="5"/>
  <c r="BL108" i="5"/>
  <c r="BF108" i="5"/>
  <c r="BE108" i="5"/>
  <c r="BD108" i="5"/>
  <c r="AZ108" i="5"/>
  <c r="AX108" i="5"/>
  <c r="AW108" i="5"/>
  <c r="AV108" i="5"/>
  <c r="AR108" i="5"/>
  <c r="AP108" i="5"/>
  <c r="AO108" i="5"/>
  <c r="AN108" i="5"/>
  <c r="AK108" i="5"/>
  <c r="AF108" i="5"/>
  <c r="F108" i="5"/>
  <c r="BO107" i="5"/>
  <c r="BM107" i="5"/>
  <c r="BL107" i="5"/>
  <c r="BF107" i="5"/>
  <c r="BE107" i="5"/>
  <c r="BD107" i="5"/>
  <c r="AZ107" i="5"/>
  <c r="AX107" i="5"/>
  <c r="AW107" i="5"/>
  <c r="AV107" i="5"/>
  <c r="AR107" i="5"/>
  <c r="AP107" i="5"/>
  <c r="AO107" i="5"/>
  <c r="AN107" i="5"/>
  <c r="AK107" i="5"/>
  <c r="AF107" i="5"/>
  <c r="F107" i="5"/>
  <c r="BO106" i="5"/>
  <c r="BM106" i="5"/>
  <c r="BL106" i="5"/>
  <c r="BF106" i="5"/>
  <c r="BE106" i="5"/>
  <c r="BD106" i="5"/>
  <c r="AZ106" i="5"/>
  <c r="AX106" i="5"/>
  <c r="AW106" i="5"/>
  <c r="AV106" i="5"/>
  <c r="AR106" i="5"/>
  <c r="AP106" i="5"/>
  <c r="AO106" i="5"/>
  <c r="AN106" i="5"/>
  <c r="AK106" i="5"/>
  <c r="AF106" i="5"/>
  <c r="F106" i="5"/>
  <c r="BO105" i="5"/>
  <c r="BM105" i="5"/>
  <c r="BL105" i="5"/>
  <c r="BF105" i="5"/>
  <c r="BE105" i="5"/>
  <c r="BD105" i="5"/>
  <c r="AZ105" i="5"/>
  <c r="AX105" i="5"/>
  <c r="AW105" i="5"/>
  <c r="AV105" i="5"/>
  <c r="AR105" i="5"/>
  <c r="AP105" i="5"/>
  <c r="AO105" i="5"/>
  <c r="AN105" i="5"/>
  <c r="AK105" i="5"/>
  <c r="AF105" i="5"/>
  <c r="F105" i="5"/>
  <c r="BO104" i="5"/>
  <c r="BM104" i="5"/>
  <c r="BL104" i="5"/>
  <c r="BF104" i="5"/>
  <c r="BE104" i="5"/>
  <c r="BD104" i="5"/>
  <c r="AZ104" i="5"/>
  <c r="AX104" i="5"/>
  <c r="AW104" i="5"/>
  <c r="AV104" i="5"/>
  <c r="AR104" i="5"/>
  <c r="AP104" i="5"/>
  <c r="AO104" i="5"/>
  <c r="AN104" i="5"/>
  <c r="AK104" i="5"/>
  <c r="AF104" i="5"/>
  <c r="F104" i="5"/>
  <c r="BO103" i="5"/>
  <c r="BM103" i="5"/>
  <c r="BL103" i="5"/>
  <c r="BF103" i="5"/>
  <c r="BE103" i="5"/>
  <c r="BD103" i="5"/>
  <c r="AZ103" i="5"/>
  <c r="AX103" i="5"/>
  <c r="AW103" i="5"/>
  <c r="AV103" i="5"/>
  <c r="AR103" i="5"/>
  <c r="AP103" i="5"/>
  <c r="AO103" i="5"/>
  <c r="AN103" i="5"/>
  <c r="AK103" i="5"/>
  <c r="AF103" i="5"/>
  <c r="F103" i="5"/>
  <c r="BO102" i="5"/>
  <c r="BM102" i="5"/>
  <c r="BL102" i="5"/>
  <c r="BF102" i="5"/>
  <c r="BE102" i="5"/>
  <c r="BD102" i="5"/>
  <c r="AZ102" i="5"/>
  <c r="AX102" i="5"/>
  <c r="AW102" i="5"/>
  <c r="AV102" i="5"/>
  <c r="AR102" i="5"/>
  <c r="AP102" i="5"/>
  <c r="AO102" i="5"/>
  <c r="AN102" i="5"/>
  <c r="AK102" i="5"/>
  <c r="AF102" i="5"/>
  <c r="F102" i="5"/>
  <c r="BO101" i="5"/>
  <c r="BM101" i="5"/>
  <c r="BL101" i="5"/>
  <c r="BF101" i="5"/>
  <c r="BE101" i="5"/>
  <c r="BD101" i="5"/>
  <c r="AZ101" i="5"/>
  <c r="AX101" i="5"/>
  <c r="AW101" i="5"/>
  <c r="AV101" i="5"/>
  <c r="AR101" i="5"/>
  <c r="AP101" i="5"/>
  <c r="AO101" i="5"/>
  <c r="AN101" i="5"/>
  <c r="AK101" i="5"/>
  <c r="AF101" i="5"/>
  <c r="F101" i="5"/>
  <c r="BO100" i="5"/>
  <c r="BM100" i="5"/>
  <c r="BL100" i="5"/>
  <c r="BF100" i="5"/>
  <c r="BE100" i="5"/>
  <c r="BD100" i="5"/>
  <c r="AZ100" i="5"/>
  <c r="AX100" i="5"/>
  <c r="AW100" i="5"/>
  <c r="AV100" i="5"/>
  <c r="AR100" i="5"/>
  <c r="AP100" i="5"/>
  <c r="AO100" i="5"/>
  <c r="AN100" i="5"/>
  <c r="AK100" i="5"/>
  <c r="AF100" i="5"/>
  <c r="F100" i="5"/>
  <c r="BO99" i="5"/>
  <c r="BM99" i="5"/>
  <c r="BL99" i="5"/>
  <c r="BF99" i="5"/>
  <c r="BE99" i="5"/>
  <c r="BD99" i="5"/>
  <c r="AZ99" i="5"/>
  <c r="AX99" i="5"/>
  <c r="AW99" i="5"/>
  <c r="AV99" i="5"/>
  <c r="AR99" i="5"/>
  <c r="AP99" i="5"/>
  <c r="AO99" i="5"/>
  <c r="AN99" i="5"/>
  <c r="AK99" i="5"/>
  <c r="AF99" i="5"/>
  <c r="F99" i="5"/>
  <c r="BO98" i="5"/>
  <c r="BM98" i="5"/>
  <c r="BL98" i="5"/>
  <c r="BF98" i="5"/>
  <c r="BE98" i="5"/>
  <c r="BD98" i="5"/>
  <c r="AZ98" i="5"/>
  <c r="AX98" i="5"/>
  <c r="AW98" i="5"/>
  <c r="AV98" i="5"/>
  <c r="AR98" i="5"/>
  <c r="AP98" i="5"/>
  <c r="AO98" i="5"/>
  <c r="AN98" i="5"/>
  <c r="AK98" i="5"/>
  <c r="AF98" i="5"/>
  <c r="F98" i="5"/>
  <c r="BO97" i="5"/>
  <c r="BM97" i="5"/>
  <c r="BL97" i="5"/>
  <c r="BF97" i="5"/>
  <c r="BE97" i="5"/>
  <c r="BD97" i="5"/>
  <c r="AZ97" i="5"/>
  <c r="AX97" i="5"/>
  <c r="AW97" i="5"/>
  <c r="AV97" i="5"/>
  <c r="AR97" i="5"/>
  <c r="AP97" i="5"/>
  <c r="AO97" i="5"/>
  <c r="AN97" i="5"/>
  <c r="AK97" i="5"/>
  <c r="AF97" i="5"/>
  <c r="F97" i="5"/>
  <c r="BO96" i="5"/>
  <c r="BM96" i="5"/>
  <c r="BL96" i="5"/>
  <c r="BF96" i="5"/>
  <c r="BE96" i="5"/>
  <c r="BD96" i="5"/>
  <c r="AZ96" i="5"/>
  <c r="AX96" i="5"/>
  <c r="AW96" i="5"/>
  <c r="AV96" i="5"/>
  <c r="AR96" i="5"/>
  <c r="AP96" i="5"/>
  <c r="AO96" i="5"/>
  <c r="AN96" i="5"/>
  <c r="AK96" i="5"/>
  <c r="AF96" i="5"/>
  <c r="F96" i="5"/>
  <c r="BO95" i="5"/>
  <c r="BM95" i="5"/>
  <c r="BL95" i="5"/>
  <c r="BF95" i="5"/>
  <c r="BE95" i="5"/>
  <c r="BD95" i="5"/>
  <c r="AZ95" i="5"/>
  <c r="AX95" i="5"/>
  <c r="AW95" i="5"/>
  <c r="AV95" i="5"/>
  <c r="AR95" i="5"/>
  <c r="AP95" i="5"/>
  <c r="AO95" i="5"/>
  <c r="AN95" i="5"/>
  <c r="AK95" i="5"/>
  <c r="AF95" i="5"/>
  <c r="F95" i="5"/>
  <c r="BO94" i="5"/>
  <c r="BM94" i="5"/>
  <c r="BL94" i="5"/>
  <c r="BF94" i="5"/>
  <c r="BE94" i="5"/>
  <c r="BD94" i="5"/>
  <c r="AZ94" i="5"/>
  <c r="AX94" i="5"/>
  <c r="AW94" i="5"/>
  <c r="AV94" i="5"/>
  <c r="AR94" i="5"/>
  <c r="AP94" i="5"/>
  <c r="AO94" i="5"/>
  <c r="AN94" i="5"/>
  <c r="AK94" i="5"/>
  <c r="AF94" i="5"/>
  <c r="F94" i="5"/>
  <c r="BO93" i="5"/>
  <c r="BM93" i="5"/>
  <c r="BL93" i="5"/>
  <c r="BF93" i="5"/>
  <c r="BE93" i="5"/>
  <c r="BD93" i="5"/>
  <c r="AZ93" i="5"/>
  <c r="AX93" i="5"/>
  <c r="AW93" i="5"/>
  <c r="AV93" i="5"/>
  <c r="AR93" i="5"/>
  <c r="AP93" i="5"/>
  <c r="AO93" i="5"/>
  <c r="AN93" i="5"/>
  <c r="AK93" i="5"/>
  <c r="AF93" i="5"/>
  <c r="F93" i="5"/>
  <c r="BO92" i="5"/>
  <c r="BM92" i="5"/>
  <c r="BL92" i="5"/>
  <c r="BF92" i="5"/>
  <c r="BE92" i="5"/>
  <c r="BD92" i="5"/>
  <c r="AZ92" i="5"/>
  <c r="AX92" i="5"/>
  <c r="AW92" i="5"/>
  <c r="AV92" i="5"/>
  <c r="AR92" i="5"/>
  <c r="AP92" i="5"/>
  <c r="AO92" i="5"/>
  <c r="AN92" i="5"/>
  <c r="AK92" i="5"/>
  <c r="AF92" i="5"/>
  <c r="F92" i="5"/>
  <c r="BO91" i="5"/>
  <c r="BM91" i="5"/>
  <c r="BL91" i="5"/>
  <c r="BF91" i="5"/>
  <c r="BE91" i="5"/>
  <c r="BD91" i="5"/>
  <c r="AZ91" i="5"/>
  <c r="AX91" i="5"/>
  <c r="AW91" i="5"/>
  <c r="AV91" i="5"/>
  <c r="AR91" i="5"/>
  <c r="AP91" i="5"/>
  <c r="AO91" i="5"/>
  <c r="AN91" i="5"/>
  <c r="AK91" i="5"/>
  <c r="AF91" i="5"/>
  <c r="F91" i="5"/>
  <c r="BO90" i="5"/>
  <c r="BM90" i="5"/>
  <c r="BL90" i="5"/>
  <c r="BF90" i="5"/>
  <c r="BE90" i="5"/>
  <c r="BD90" i="5"/>
  <c r="AZ90" i="5"/>
  <c r="AX90" i="5"/>
  <c r="AW90" i="5"/>
  <c r="AV90" i="5"/>
  <c r="AR90" i="5"/>
  <c r="AP90" i="5"/>
  <c r="AO90" i="5"/>
  <c r="AN90" i="5"/>
  <c r="AK90" i="5"/>
  <c r="AF90" i="5"/>
  <c r="F90" i="5"/>
  <c r="BO89" i="5"/>
  <c r="BM89" i="5"/>
  <c r="BL89" i="5"/>
  <c r="BF89" i="5"/>
  <c r="BE89" i="5"/>
  <c r="BD89" i="5"/>
  <c r="AZ89" i="5"/>
  <c r="AX89" i="5"/>
  <c r="AW89" i="5"/>
  <c r="AV89" i="5"/>
  <c r="AR89" i="5"/>
  <c r="AP89" i="5"/>
  <c r="AO89" i="5"/>
  <c r="AN89" i="5"/>
  <c r="AK89" i="5"/>
  <c r="AF89" i="5"/>
  <c r="F89" i="5"/>
  <c r="BO88" i="5"/>
  <c r="BM88" i="5"/>
  <c r="BL88" i="5"/>
  <c r="BF88" i="5"/>
  <c r="BE88" i="5"/>
  <c r="BD88" i="5"/>
  <c r="AZ88" i="5"/>
  <c r="AX88" i="5"/>
  <c r="AW88" i="5"/>
  <c r="AV88" i="5"/>
  <c r="AR88" i="5"/>
  <c r="AP88" i="5"/>
  <c r="AO88" i="5"/>
  <c r="AN88" i="5"/>
  <c r="AK88" i="5"/>
  <c r="AF88" i="5"/>
  <c r="F88" i="5"/>
  <c r="BO87" i="5"/>
  <c r="BM87" i="5"/>
  <c r="BL87" i="5"/>
  <c r="BF87" i="5"/>
  <c r="BE87" i="5"/>
  <c r="BD87" i="5"/>
  <c r="AZ87" i="5"/>
  <c r="AX87" i="5"/>
  <c r="AW87" i="5"/>
  <c r="AV87" i="5"/>
  <c r="AR87" i="5"/>
  <c r="AP87" i="5"/>
  <c r="AO87" i="5"/>
  <c r="AN87" i="5"/>
  <c r="AK87" i="5"/>
  <c r="AF87" i="5"/>
  <c r="F87" i="5"/>
  <c r="BO86" i="5"/>
  <c r="BM86" i="5"/>
  <c r="BL86" i="5"/>
  <c r="BF86" i="5"/>
  <c r="BE86" i="5"/>
  <c r="BD86" i="5"/>
  <c r="AZ86" i="5"/>
  <c r="AX86" i="5"/>
  <c r="AW86" i="5"/>
  <c r="AV86" i="5"/>
  <c r="AR86" i="5"/>
  <c r="AP86" i="5"/>
  <c r="AO86" i="5"/>
  <c r="AN86" i="5"/>
  <c r="AK86" i="5"/>
  <c r="AF86" i="5"/>
  <c r="F86" i="5"/>
  <c r="BO85" i="5"/>
  <c r="BM85" i="5"/>
  <c r="BL85" i="5"/>
  <c r="BF85" i="5"/>
  <c r="BE85" i="5"/>
  <c r="BD85" i="5"/>
  <c r="AZ85" i="5"/>
  <c r="AX85" i="5"/>
  <c r="AW85" i="5"/>
  <c r="AV85" i="5"/>
  <c r="AR85" i="5"/>
  <c r="AP85" i="5"/>
  <c r="AO85" i="5"/>
  <c r="AN85" i="5"/>
  <c r="AK85" i="5"/>
  <c r="AF85" i="5"/>
  <c r="F85" i="5"/>
  <c r="BO84" i="5"/>
  <c r="BM84" i="5"/>
  <c r="BL84" i="5"/>
  <c r="BF84" i="5"/>
  <c r="BE84" i="5"/>
  <c r="BD84" i="5"/>
  <c r="AZ84" i="5"/>
  <c r="AX84" i="5"/>
  <c r="AW84" i="5"/>
  <c r="AV84" i="5"/>
  <c r="AR84" i="5"/>
  <c r="AP84" i="5"/>
  <c r="AO84" i="5"/>
  <c r="AN84" i="5"/>
  <c r="AK84" i="5"/>
  <c r="AF84" i="5"/>
  <c r="F84" i="5"/>
  <c r="BO83" i="5"/>
  <c r="BM83" i="5"/>
  <c r="BL83" i="5"/>
  <c r="BF83" i="5"/>
  <c r="BE83" i="5"/>
  <c r="BD83" i="5"/>
  <c r="AZ83" i="5"/>
  <c r="AX83" i="5"/>
  <c r="AW83" i="5"/>
  <c r="AV83" i="5"/>
  <c r="AR83" i="5"/>
  <c r="AP83" i="5"/>
  <c r="AO83" i="5"/>
  <c r="AN83" i="5"/>
  <c r="AK83" i="5"/>
  <c r="AF83" i="5"/>
  <c r="F83" i="5"/>
  <c r="BO82" i="5"/>
  <c r="BM82" i="5"/>
  <c r="BL82" i="5"/>
  <c r="BF82" i="5"/>
  <c r="BE82" i="5"/>
  <c r="BD82" i="5"/>
  <c r="AZ82" i="5"/>
  <c r="AX82" i="5"/>
  <c r="AW82" i="5"/>
  <c r="AV82" i="5"/>
  <c r="AR82" i="5"/>
  <c r="AP82" i="5"/>
  <c r="AO82" i="5"/>
  <c r="AN82" i="5"/>
  <c r="AK82" i="5"/>
  <c r="AF82" i="5"/>
  <c r="F82" i="5"/>
  <c r="BO81" i="5"/>
  <c r="BM81" i="5"/>
  <c r="BL81" i="5"/>
  <c r="BF81" i="5"/>
  <c r="BE81" i="5"/>
  <c r="BD81" i="5"/>
  <c r="AZ81" i="5"/>
  <c r="AX81" i="5"/>
  <c r="AW81" i="5"/>
  <c r="AV81" i="5"/>
  <c r="AR81" i="5"/>
  <c r="AP81" i="5"/>
  <c r="AO81" i="5"/>
  <c r="AN81" i="5"/>
  <c r="AK81" i="5"/>
  <c r="AF81" i="5"/>
  <c r="F81" i="5"/>
  <c r="BO80" i="5"/>
  <c r="BM80" i="5"/>
  <c r="BL80" i="5"/>
  <c r="BF80" i="5"/>
  <c r="BE80" i="5"/>
  <c r="BD80" i="5"/>
  <c r="AZ80" i="5"/>
  <c r="AX80" i="5"/>
  <c r="AW80" i="5"/>
  <c r="AV80" i="5"/>
  <c r="AR80" i="5"/>
  <c r="AP80" i="5"/>
  <c r="AO80" i="5"/>
  <c r="AN80" i="5"/>
  <c r="AK80" i="5"/>
  <c r="AF80" i="5"/>
  <c r="F80" i="5"/>
  <c r="BO79" i="5"/>
  <c r="BM79" i="5"/>
  <c r="BL79" i="5"/>
  <c r="BF79" i="5"/>
  <c r="BE79" i="5"/>
  <c r="BD79" i="5"/>
  <c r="AZ79" i="5"/>
  <c r="AX79" i="5"/>
  <c r="AW79" i="5"/>
  <c r="AV79" i="5"/>
  <c r="AR79" i="5"/>
  <c r="AP79" i="5"/>
  <c r="AO79" i="5"/>
  <c r="AN79" i="5"/>
  <c r="AK79" i="5"/>
  <c r="AF79" i="5"/>
  <c r="F79" i="5"/>
  <c r="BO78" i="5"/>
  <c r="BM78" i="5"/>
  <c r="BL78" i="5"/>
  <c r="BF78" i="5"/>
  <c r="BE78" i="5"/>
  <c r="BD78" i="5"/>
  <c r="AZ78" i="5"/>
  <c r="AX78" i="5"/>
  <c r="AW78" i="5"/>
  <c r="AV78" i="5"/>
  <c r="AR78" i="5"/>
  <c r="AP78" i="5"/>
  <c r="AO78" i="5"/>
  <c r="AN78" i="5"/>
  <c r="AK78" i="5"/>
  <c r="AF78" i="5"/>
  <c r="F78" i="5"/>
  <c r="BO77" i="5"/>
  <c r="BM77" i="5"/>
  <c r="BL77" i="5"/>
  <c r="BF77" i="5"/>
  <c r="BE77" i="5"/>
  <c r="BD77" i="5"/>
  <c r="AZ77" i="5"/>
  <c r="AX77" i="5"/>
  <c r="AW77" i="5"/>
  <c r="AV77" i="5"/>
  <c r="AR77" i="5"/>
  <c r="AP77" i="5"/>
  <c r="AO77" i="5"/>
  <c r="AN77" i="5"/>
  <c r="AK77" i="5"/>
  <c r="AF77" i="5"/>
  <c r="F77" i="5"/>
  <c r="BO76" i="5"/>
  <c r="BM76" i="5"/>
  <c r="BL76" i="5"/>
  <c r="BF76" i="5"/>
  <c r="BE76" i="5"/>
  <c r="BD76" i="5"/>
  <c r="AZ76" i="5"/>
  <c r="AX76" i="5"/>
  <c r="AW76" i="5"/>
  <c r="AV76" i="5"/>
  <c r="AR76" i="5"/>
  <c r="AP76" i="5"/>
  <c r="AO76" i="5"/>
  <c r="AN76" i="5"/>
  <c r="AK76" i="5"/>
  <c r="AF76" i="5"/>
  <c r="F76" i="5"/>
  <c r="BO75" i="5"/>
  <c r="BM75" i="5"/>
  <c r="BL75" i="5"/>
  <c r="BF75" i="5"/>
  <c r="BE75" i="5"/>
  <c r="BD75" i="5"/>
  <c r="AZ75" i="5"/>
  <c r="AX75" i="5"/>
  <c r="AW75" i="5"/>
  <c r="AV75" i="5"/>
  <c r="AR75" i="5"/>
  <c r="AP75" i="5"/>
  <c r="AO75" i="5"/>
  <c r="AN75" i="5"/>
  <c r="AK75" i="5"/>
  <c r="AF75" i="5"/>
  <c r="F75" i="5"/>
  <c r="BO74" i="5"/>
  <c r="BM74" i="5"/>
  <c r="BL74" i="5"/>
  <c r="BF74" i="5"/>
  <c r="BE74" i="5"/>
  <c r="BD74" i="5"/>
  <c r="AZ74" i="5"/>
  <c r="AX74" i="5"/>
  <c r="AW74" i="5"/>
  <c r="AV74" i="5"/>
  <c r="AR74" i="5"/>
  <c r="AP74" i="5"/>
  <c r="AO74" i="5"/>
  <c r="AN74" i="5"/>
  <c r="AK74" i="5"/>
  <c r="AF74" i="5"/>
  <c r="F74" i="5"/>
  <c r="BO73" i="5"/>
  <c r="BM73" i="5"/>
  <c r="BL73" i="5"/>
  <c r="BF73" i="5"/>
  <c r="BE73" i="5"/>
  <c r="BD73" i="5"/>
  <c r="AZ73" i="5"/>
  <c r="AX73" i="5"/>
  <c r="AW73" i="5"/>
  <c r="AV73" i="5"/>
  <c r="AR73" i="5"/>
  <c r="AP73" i="5"/>
  <c r="AO73" i="5"/>
  <c r="AN73" i="5"/>
  <c r="AK73" i="5"/>
  <c r="AF73" i="5"/>
  <c r="F73" i="5"/>
  <c r="BO72" i="5"/>
  <c r="BM72" i="5"/>
  <c r="BL72" i="5"/>
  <c r="BF72" i="5"/>
  <c r="BE72" i="5"/>
  <c r="BD72" i="5"/>
  <c r="AZ72" i="5"/>
  <c r="AX72" i="5"/>
  <c r="AW72" i="5"/>
  <c r="AV72" i="5"/>
  <c r="AR72" i="5"/>
  <c r="AP72" i="5"/>
  <c r="AO72" i="5"/>
  <c r="AN72" i="5"/>
  <c r="AK72" i="5"/>
  <c r="AF72" i="5"/>
  <c r="F72" i="5"/>
  <c r="BO71" i="5"/>
  <c r="BM71" i="5"/>
  <c r="BL71" i="5"/>
  <c r="BF71" i="5"/>
  <c r="BE71" i="5"/>
  <c r="BD71" i="5"/>
  <c r="AZ71" i="5"/>
  <c r="AX71" i="5"/>
  <c r="AW71" i="5"/>
  <c r="AV71" i="5"/>
  <c r="AR71" i="5"/>
  <c r="AP71" i="5"/>
  <c r="AO71" i="5"/>
  <c r="AN71" i="5"/>
  <c r="AK71" i="5"/>
  <c r="AF71" i="5"/>
  <c r="F71" i="5"/>
  <c r="BO70" i="5"/>
  <c r="BM70" i="5"/>
  <c r="BL70" i="5"/>
  <c r="BF70" i="5"/>
  <c r="BE70" i="5"/>
  <c r="BD70" i="5"/>
  <c r="AZ70" i="5"/>
  <c r="AX70" i="5"/>
  <c r="AW70" i="5"/>
  <c r="AV70" i="5"/>
  <c r="AR70" i="5"/>
  <c r="AP70" i="5"/>
  <c r="AO70" i="5"/>
  <c r="AN70" i="5"/>
  <c r="AK70" i="5"/>
  <c r="AF70" i="5"/>
  <c r="F70" i="5"/>
  <c r="BO69" i="5"/>
  <c r="BM69" i="5"/>
  <c r="BL69" i="5"/>
  <c r="BF69" i="5"/>
  <c r="BE69" i="5"/>
  <c r="BD69" i="5"/>
  <c r="AZ69" i="5"/>
  <c r="AX69" i="5"/>
  <c r="AW69" i="5"/>
  <c r="AV69" i="5"/>
  <c r="AR69" i="5"/>
  <c r="AP69" i="5"/>
  <c r="AO69" i="5"/>
  <c r="AN69" i="5"/>
  <c r="AK69" i="5"/>
  <c r="AF69" i="5"/>
  <c r="F69" i="5"/>
  <c r="BO68" i="5"/>
  <c r="BM68" i="5"/>
  <c r="BL68" i="5"/>
  <c r="BF68" i="5"/>
  <c r="BE68" i="5"/>
  <c r="BD68" i="5"/>
  <c r="AZ68" i="5"/>
  <c r="AX68" i="5"/>
  <c r="AW68" i="5"/>
  <c r="AV68" i="5"/>
  <c r="AR68" i="5"/>
  <c r="AP68" i="5"/>
  <c r="AO68" i="5"/>
  <c r="AN68" i="5"/>
  <c r="AK68" i="5"/>
  <c r="AF68" i="5"/>
  <c r="F68" i="5"/>
  <c r="BO67" i="5"/>
  <c r="BM67" i="5"/>
  <c r="BL67" i="5"/>
  <c r="BF67" i="5"/>
  <c r="BE67" i="5"/>
  <c r="BD67" i="5"/>
  <c r="AZ67" i="5"/>
  <c r="AX67" i="5"/>
  <c r="AW67" i="5"/>
  <c r="AV67" i="5"/>
  <c r="AR67" i="5"/>
  <c r="AP67" i="5"/>
  <c r="AO67" i="5"/>
  <c r="AN67" i="5"/>
  <c r="AK67" i="5"/>
  <c r="AF67" i="5"/>
  <c r="F67" i="5"/>
  <c r="BO66" i="5"/>
  <c r="BM66" i="5"/>
  <c r="BL66" i="5"/>
  <c r="BF66" i="5"/>
  <c r="BE66" i="5"/>
  <c r="BD66" i="5"/>
  <c r="AZ66" i="5"/>
  <c r="AX66" i="5"/>
  <c r="AW66" i="5"/>
  <c r="AV66" i="5"/>
  <c r="AR66" i="5"/>
  <c r="AP66" i="5"/>
  <c r="AO66" i="5"/>
  <c r="AN66" i="5"/>
  <c r="AK66" i="5"/>
  <c r="AF66" i="5"/>
  <c r="F66" i="5"/>
  <c r="BO65" i="5"/>
  <c r="BM65" i="5"/>
  <c r="BL65" i="5"/>
  <c r="BF65" i="5"/>
  <c r="BE65" i="5"/>
  <c r="BD65" i="5"/>
  <c r="AZ65" i="5"/>
  <c r="AX65" i="5"/>
  <c r="AW65" i="5"/>
  <c r="AV65" i="5"/>
  <c r="AR65" i="5"/>
  <c r="AP65" i="5"/>
  <c r="AO65" i="5"/>
  <c r="AN65" i="5"/>
  <c r="AK65" i="5"/>
  <c r="AF65" i="5"/>
  <c r="F65" i="5"/>
  <c r="BO64" i="5"/>
  <c r="BM64" i="5"/>
  <c r="BL64" i="5"/>
  <c r="BF64" i="5"/>
  <c r="BE64" i="5"/>
  <c r="BD64" i="5"/>
  <c r="AZ64" i="5"/>
  <c r="AX64" i="5"/>
  <c r="AW64" i="5"/>
  <c r="AV64" i="5"/>
  <c r="AR64" i="5"/>
  <c r="AP64" i="5"/>
  <c r="AO64" i="5"/>
  <c r="AN64" i="5"/>
  <c r="AK64" i="5"/>
  <c r="AF64" i="5"/>
  <c r="F64" i="5"/>
  <c r="BO63" i="5"/>
  <c r="BM63" i="5"/>
  <c r="BL63" i="5"/>
  <c r="BF63" i="5"/>
  <c r="BE63" i="5"/>
  <c r="BD63" i="5"/>
  <c r="AZ63" i="5"/>
  <c r="AX63" i="5"/>
  <c r="AW63" i="5"/>
  <c r="AV63" i="5"/>
  <c r="AR63" i="5"/>
  <c r="AP63" i="5"/>
  <c r="AO63" i="5"/>
  <c r="AN63" i="5"/>
  <c r="AK63" i="5"/>
  <c r="AF63" i="5"/>
  <c r="F63" i="5"/>
  <c r="BO62" i="5"/>
  <c r="BM62" i="5"/>
  <c r="BL62" i="5"/>
  <c r="BF62" i="5"/>
  <c r="BE62" i="5"/>
  <c r="BD62" i="5"/>
  <c r="AZ62" i="5"/>
  <c r="AX62" i="5"/>
  <c r="AW62" i="5"/>
  <c r="AV62" i="5"/>
  <c r="AR62" i="5"/>
  <c r="AP62" i="5"/>
  <c r="AO62" i="5"/>
  <c r="AN62" i="5"/>
  <c r="AK62" i="5"/>
  <c r="AF62" i="5"/>
  <c r="F62" i="5"/>
  <c r="BO61" i="5"/>
  <c r="BM61" i="5"/>
  <c r="BL61" i="5"/>
  <c r="BF61" i="5"/>
  <c r="BE61" i="5"/>
  <c r="BD61" i="5"/>
  <c r="AZ61" i="5"/>
  <c r="AX61" i="5"/>
  <c r="AW61" i="5"/>
  <c r="AV61" i="5"/>
  <c r="AR61" i="5"/>
  <c r="AP61" i="5"/>
  <c r="AO61" i="5"/>
  <c r="AN61" i="5"/>
  <c r="AK61" i="5"/>
  <c r="AF61" i="5"/>
  <c r="F61" i="5"/>
  <c r="BO60" i="5"/>
  <c r="BM60" i="5"/>
  <c r="BL60" i="5"/>
  <c r="BF60" i="5"/>
  <c r="BE60" i="5"/>
  <c r="BD60" i="5"/>
  <c r="AZ60" i="5"/>
  <c r="AX60" i="5"/>
  <c r="AW60" i="5"/>
  <c r="AV60" i="5"/>
  <c r="AR60" i="5"/>
  <c r="AP60" i="5"/>
  <c r="AO60" i="5"/>
  <c r="AN60" i="5"/>
  <c r="AK60" i="5"/>
  <c r="AF60" i="5"/>
  <c r="F60" i="5"/>
  <c r="BO59" i="5"/>
  <c r="BM59" i="5"/>
  <c r="BL59" i="5"/>
  <c r="BF59" i="5"/>
  <c r="BE59" i="5"/>
  <c r="BD59" i="5"/>
  <c r="AZ59" i="5"/>
  <c r="AX59" i="5"/>
  <c r="AW59" i="5"/>
  <c r="AV59" i="5"/>
  <c r="AR59" i="5"/>
  <c r="AP59" i="5"/>
  <c r="AO59" i="5"/>
  <c r="AN59" i="5"/>
  <c r="AK59" i="5"/>
  <c r="AF59" i="5"/>
  <c r="F59" i="5"/>
  <c r="BO58" i="5"/>
  <c r="BM58" i="5"/>
  <c r="BL58" i="5"/>
  <c r="BF58" i="5"/>
  <c r="BE58" i="5"/>
  <c r="BD58" i="5"/>
  <c r="AZ58" i="5"/>
  <c r="AX58" i="5"/>
  <c r="AW58" i="5"/>
  <c r="AV58" i="5"/>
  <c r="AR58" i="5"/>
  <c r="AP58" i="5"/>
  <c r="AO58" i="5"/>
  <c r="AN58" i="5"/>
  <c r="AK58" i="5"/>
  <c r="AF58" i="5"/>
  <c r="F58" i="5"/>
  <c r="BO57" i="5"/>
  <c r="BM57" i="5"/>
  <c r="BL57" i="5"/>
  <c r="BF57" i="5"/>
  <c r="BE57" i="5"/>
  <c r="BD57" i="5"/>
  <c r="AZ57" i="5"/>
  <c r="AX57" i="5"/>
  <c r="AW57" i="5"/>
  <c r="AV57" i="5"/>
  <c r="AR57" i="5"/>
  <c r="AP57" i="5"/>
  <c r="AO57" i="5"/>
  <c r="AN57" i="5"/>
  <c r="AK57" i="5"/>
  <c r="AF57" i="5"/>
  <c r="F57" i="5"/>
  <c r="BO56" i="5"/>
  <c r="BM56" i="5"/>
  <c r="BL56" i="5"/>
  <c r="BF56" i="5"/>
  <c r="BE56" i="5"/>
  <c r="BD56" i="5"/>
  <c r="AZ56" i="5"/>
  <c r="AX56" i="5"/>
  <c r="AW56" i="5"/>
  <c r="AV56" i="5"/>
  <c r="AR56" i="5"/>
  <c r="AP56" i="5"/>
  <c r="AO56" i="5"/>
  <c r="AN56" i="5"/>
  <c r="AK56" i="5"/>
  <c r="AF56" i="5"/>
  <c r="F56" i="5"/>
  <c r="BO55" i="5"/>
  <c r="BM55" i="5"/>
  <c r="BL55" i="5"/>
  <c r="BF55" i="5"/>
  <c r="BE55" i="5"/>
  <c r="BD55" i="5"/>
  <c r="AZ55" i="5"/>
  <c r="AX55" i="5"/>
  <c r="AW55" i="5"/>
  <c r="AV55" i="5"/>
  <c r="AR55" i="5"/>
  <c r="AP55" i="5"/>
  <c r="AO55" i="5"/>
  <c r="AN55" i="5"/>
  <c r="AK55" i="5"/>
  <c r="AF55" i="5"/>
  <c r="F55" i="5"/>
  <c r="BO54" i="5"/>
  <c r="BM54" i="5"/>
  <c r="BL54" i="5"/>
  <c r="BF54" i="5"/>
  <c r="BE54" i="5"/>
  <c r="BD54" i="5"/>
  <c r="AZ54" i="5"/>
  <c r="AX54" i="5"/>
  <c r="AW54" i="5"/>
  <c r="AV54" i="5"/>
  <c r="AR54" i="5"/>
  <c r="AP54" i="5"/>
  <c r="AO54" i="5"/>
  <c r="AN54" i="5"/>
  <c r="AK54" i="5"/>
  <c r="AF54" i="5"/>
  <c r="F54" i="5"/>
  <c r="BO53" i="5"/>
  <c r="BM53" i="5"/>
  <c r="BL53" i="5"/>
  <c r="BF53" i="5"/>
  <c r="BE53" i="5"/>
  <c r="BD53" i="5"/>
  <c r="AZ53" i="5"/>
  <c r="AX53" i="5"/>
  <c r="AW53" i="5"/>
  <c r="AV53" i="5"/>
  <c r="AR53" i="5"/>
  <c r="AP53" i="5"/>
  <c r="AO53" i="5"/>
  <c r="AN53" i="5"/>
  <c r="AK53" i="5"/>
  <c r="AF53" i="5"/>
  <c r="F53" i="5"/>
  <c r="BO52" i="5"/>
  <c r="BM52" i="5"/>
  <c r="BL52" i="5"/>
  <c r="BF52" i="5"/>
  <c r="BE52" i="5"/>
  <c r="BD52" i="5"/>
  <c r="AZ52" i="5"/>
  <c r="AX52" i="5"/>
  <c r="AW52" i="5"/>
  <c r="AV52" i="5"/>
  <c r="AR52" i="5"/>
  <c r="AP52" i="5"/>
  <c r="AO52" i="5"/>
  <c r="AN52" i="5"/>
  <c r="AK52" i="5"/>
  <c r="AF52" i="5"/>
  <c r="F52" i="5"/>
  <c r="BO51" i="5"/>
  <c r="BM51" i="5"/>
  <c r="BL51" i="5"/>
  <c r="BF51" i="5"/>
  <c r="BE51" i="5"/>
  <c r="BD51" i="5"/>
  <c r="AZ51" i="5"/>
  <c r="AX51" i="5"/>
  <c r="AW51" i="5"/>
  <c r="AV51" i="5"/>
  <c r="AR51" i="5"/>
  <c r="AP51" i="5"/>
  <c r="AO51" i="5"/>
  <c r="AN51" i="5"/>
  <c r="AK51" i="5"/>
  <c r="AF51" i="5"/>
  <c r="F51" i="5"/>
  <c r="BO50" i="5"/>
  <c r="BM50" i="5"/>
  <c r="BL50" i="5"/>
  <c r="BF50" i="5"/>
  <c r="BE50" i="5"/>
  <c r="BD50" i="5"/>
  <c r="AZ50" i="5"/>
  <c r="AX50" i="5"/>
  <c r="AW50" i="5"/>
  <c r="AV50" i="5"/>
  <c r="AR50" i="5"/>
  <c r="AP50" i="5"/>
  <c r="AO50" i="5"/>
  <c r="AN50" i="5"/>
  <c r="AK50" i="5"/>
  <c r="AF50" i="5"/>
  <c r="F50" i="5"/>
  <c r="BO49" i="5"/>
  <c r="BM49" i="5"/>
  <c r="BL49" i="5"/>
  <c r="BF49" i="5"/>
  <c r="BE49" i="5"/>
  <c r="BD49" i="5"/>
  <c r="AZ49" i="5"/>
  <c r="AX49" i="5"/>
  <c r="AW49" i="5"/>
  <c r="AV49" i="5"/>
  <c r="AR49" i="5"/>
  <c r="AP49" i="5"/>
  <c r="AO49" i="5"/>
  <c r="AN49" i="5"/>
  <c r="AK49" i="5"/>
  <c r="AF49" i="5"/>
  <c r="F49" i="5"/>
  <c r="BO48" i="5"/>
  <c r="BM48" i="5"/>
  <c r="BL48" i="5"/>
  <c r="BF48" i="5"/>
  <c r="BE48" i="5"/>
  <c r="BD48" i="5"/>
  <c r="AZ48" i="5"/>
  <c r="AX48" i="5"/>
  <c r="AW48" i="5"/>
  <c r="AV48" i="5"/>
  <c r="AR48" i="5"/>
  <c r="AP48" i="5"/>
  <c r="AO48" i="5"/>
  <c r="AN48" i="5"/>
  <c r="AK48" i="5"/>
  <c r="AF48" i="5"/>
  <c r="F48" i="5"/>
  <c r="BO47" i="5"/>
  <c r="BM47" i="5"/>
  <c r="BL47" i="5"/>
  <c r="BF47" i="5"/>
  <c r="BE47" i="5"/>
  <c r="BD47" i="5"/>
  <c r="AZ47" i="5"/>
  <c r="AX47" i="5"/>
  <c r="AW47" i="5"/>
  <c r="AV47" i="5"/>
  <c r="AR47" i="5"/>
  <c r="AP47" i="5"/>
  <c r="AO47" i="5"/>
  <c r="AN47" i="5"/>
  <c r="AK47" i="5"/>
  <c r="AF47" i="5"/>
  <c r="F47" i="5"/>
  <c r="BO46" i="5"/>
  <c r="BM46" i="5"/>
  <c r="BL46" i="5"/>
  <c r="BF46" i="5"/>
  <c r="BE46" i="5"/>
  <c r="BD46" i="5"/>
  <c r="AZ46" i="5"/>
  <c r="AX46" i="5"/>
  <c r="AW46" i="5"/>
  <c r="AV46" i="5"/>
  <c r="AR46" i="5"/>
  <c r="AP46" i="5"/>
  <c r="AO46" i="5"/>
  <c r="AN46" i="5"/>
  <c r="AK46" i="5"/>
  <c r="AF46" i="5"/>
  <c r="F46" i="5"/>
  <c r="BO45" i="5"/>
  <c r="BM45" i="5"/>
  <c r="BL45" i="5"/>
  <c r="BF45" i="5"/>
  <c r="BE45" i="5"/>
  <c r="BD45" i="5"/>
  <c r="AZ45" i="5"/>
  <c r="AX45" i="5"/>
  <c r="AW45" i="5"/>
  <c r="AV45" i="5"/>
  <c r="AR45" i="5"/>
  <c r="AP45" i="5"/>
  <c r="AO45" i="5"/>
  <c r="AN45" i="5"/>
  <c r="AK45" i="5"/>
  <c r="AF45" i="5"/>
  <c r="F45" i="5"/>
  <c r="BO44" i="5"/>
  <c r="BM44" i="5"/>
  <c r="BL44" i="5"/>
  <c r="BF44" i="5"/>
  <c r="BE44" i="5"/>
  <c r="BD44" i="5"/>
  <c r="AZ44" i="5"/>
  <c r="AX44" i="5"/>
  <c r="AW44" i="5"/>
  <c r="AV44" i="5"/>
  <c r="AR44" i="5"/>
  <c r="AP44" i="5"/>
  <c r="AO44" i="5"/>
  <c r="AN44" i="5"/>
  <c r="AK44" i="5"/>
  <c r="AF44" i="5"/>
  <c r="F44" i="5"/>
  <c r="BO43" i="5"/>
  <c r="BM43" i="5"/>
  <c r="BL43" i="5"/>
  <c r="BF43" i="5"/>
  <c r="BE43" i="5"/>
  <c r="BD43" i="5"/>
  <c r="AZ43" i="5"/>
  <c r="AX43" i="5"/>
  <c r="AW43" i="5"/>
  <c r="AV43" i="5"/>
  <c r="AR43" i="5"/>
  <c r="AP43" i="5"/>
  <c r="AO43" i="5"/>
  <c r="AN43" i="5"/>
  <c r="AK43" i="5"/>
  <c r="AF43" i="5"/>
  <c r="F43" i="5"/>
  <c r="BO42" i="5"/>
  <c r="BM42" i="5"/>
  <c r="BL42" i="5"/>
  <c r="BF42" i="5"/>
  <c r="BE42" i="5"/>
  <c r="BD42" i="5"/>
  <c r="AZ42" i="5"/>
  <c r="AX42" i="5"/>
  <c r="AW42" i="5"/>
  <c r="AV42" i="5"/>
  <c r="AR42" i="5"/>
  <c r="AP42" i="5"/>
  <c r="AO42" i="5"/>
  <c r="AN42" i="5"/>
  <c r="AK42" i="5"/>
  <c r="AF42" i="5"/>
  <c r="F42" i="5"/>
  <c r="BO41" i="5"/>
  <c r="BM41" i="5"/>
  <c r="BL41" i="5"/>
  <c r="BF41" i="5"/>
  <c r="BE41" i="5"/>
  <c r="BD41" i="5"/>
  <c r="AZ41" i="5"/>
  <c r="AX41" i="5"/>
  <c r="AW41" i="5"/>
  <c r="AV41" i="5"/>
  <c r="AR41" i="5"/>
  <c r="AP41" i="5"/>
  <c r="AO41" i="5"/>
  <c r="AN41" i="5"/>
  <c r="AK41" i="5"/>
  <c r="AF41" i="5"/>
  <c r="F41" i="5"/>
  <c r="BO40" i="5"/>
  <c r="BM40" i="5"/>
  <c r="BL40" i="5"/>
  <c r="BF40" i="5"/>
  <c r="BE40" i="5"/>
  <c r="BD40" i="5"/>
  <c r="AZ40" i="5"/>
  <c r="AX40" i="5"/>
  <c r="AW40" i="5"/>
  <c r="AV40" i="5"/>
  <c r="AR40" i="5"/>
  <c r="AP40" i="5"/>
  <c r="AO40" i="5"/>
  <c r="AN40" i="5"/>
  <c r="AK40" i="5"/>
  <c r="AF40" i="5"/>
  <c r="F40" i="5"/>
  <c r="BO39" i="5"/>
  <c r="BM39" i="5"/>
  <c r="BL39" i="5"/>
  <c r="BF39" i="5"/>
  <c r="BE39" i="5"/>
  <c r="BD39" i="5"/>
  <c r="AZ39" i="5"/>
  <c r="AX39" i="5"/>
  <c r="AW39" i="5"/>
  <c r="AV39" i="5"/>
  <c r="AR39" i="5"/>
  <c r="AP39" i="5"/>
  <c r="AO39" i="5"/>
  <c r="AN39" i="5"/>
  <c r="AK39" i="5"/>
  <c r="AF39" i="5"/>
  <c r="F39" i="5"/>
  <c r="BO38" i="5"/>
  <c r="BM38" i="5"/>
  <c r="BL38" i="5"/>
  <c r="BF38" i="5"/>
  <c r="BE38" i="5"/>
  <c r="BD38" i="5"/>
  <c r="AZ38" i="5"/>
  <c r="AX38" i="5"/>
  <c r="AW38" i="5"/>
  <c r="AV38" i="5"/>
  <c r="AR38" i="5"/>
  <c r="AP38" i="5"/>
  <c r="AO38" i="5"/>
  <c r="AN38" i="5"/>
  <c r="AK38" i="5"/>
  <c r="AF38" i="5"/>
  <c r="F38" i="5"/>
  <c r="BO37" i="5"/>
  <c r="BM37" i="5"/>
  <c r="BL37" i="5"/>
  <c r="BF37" i="5"/>
  <c r="BE37" i="5"/>
  <c r="BD37" i="5"/>
  <c r="AZ37" i="5"/>
  <c r="AX37" i="5"/>
  <c r="AW37" i="5"/>
  <c r="AV37" i="5"/>
  <c r="AR37" i="5"/>
  <c r="AP37" i="5"/>
  <c r="AO37" i="5"/>
  <c r="AN37" i="5"/>
  <c r="AK37" i="5"/>
  <c r="AF37" i="5"/>
  <c r="F37" i="5"/>
  <c r="BO36" i="5"/>
  <c r="BM36" i="5"/>
  <c r="BL36" i="5"/>
  <c r="BF36" i="5"/>
  <c r="BE36" i="5"/>
  <c r="BD36" i="5"/>
  <c r="AZ36" i="5"/>
  <c r="AX36" i="5"/>
  <c r="AW36" i="5"/>
  <c r="AV36" i="5"/>
  <c r="AR36" i="5"/>
  <c r="AP36" i="5"/>
  <c r="AO36" i="5"/>
  <c r="AN36" i="5"/>
  <c r="AK36" i="5"/>
  <c r="AF36" i="5"/>
  <c r="F36" i="5"/>
  <c r="BO35" i="5"/>
  <c r="BM35" i="5"/>
  <c r="BL35" i="5"/>
  <c r="BF35" i="5"/>
  <c r="BE35" i="5"/>
  <c r="BD35" i="5"/>
  <c r="AZ35" i="5"/>
  <c r="AX35" i="5"/>
  <c r="AW35" i="5"/>
  <c r="AV35" i="5"/>
  <c r="AR35" i="5"/>
  <c r="AP35" i="5"/>
  <c r="AO35" i="5"/>
  <c r="AN35" i="5"/>
  <c r="AK35" i="5"/>
  <c r="AF35" i="5"/>
  <c r="F35" i="5"/>
  <c r="BO34" i="5"/>
  <c r="BM34" i="5"/>
  <c r="BL34" i="5"/>
  <c r="BF34" i="5"/>
  <c r="BE34" i="5"/>
  <c r="BD34" i="5"/>
  <c r="AZ34" i="5"/>
  <c r="AX34" i="5"/>
  <c r="AW34" i="5"/>
  <c r="AV34" i="5"/>
  <c r="AR34" i="5"/>
  <c r="AP34" i="5"/>
  <c r="AO34" i="5"/>
  <c r="AN34" i="5"/>
  <c r="AK34" i="5"/>
  <c r="AF34" i="5"/>
  <c r="F34" i="5"/>
  <c r="BO33" i="5"/>
  <c r="BM33" i="5"/>
  <c r="BL33" i="5"/>
  <c r="BF33" i="5"/>
  <c r="BE33" i="5"/>
  <c r="BD33" i="5"/>
  <c r="AZ33" i="5"/>
  <c r="AX33" i="5"/>
  <c r="AW33" i="5"/>
  <c r="AV33" i="5"/>
  <c r="AR33" i="5"/>
  <c r="AP33" i="5"/>
  <c r="AO33" i="5"/>
  <c r="AN33" i="5"/>
  <c r="AK33" i="5"/>
  <c r="AF33" i="5"/>
  <c r="F33" i="5"/>
  <c r="BO32" i="5"/>
  <c r="BM32" i="5"/>
  <c r="BL32" i="5"/>
  <c r="BF32" i="5"/>
  <c r="BE32" i="5"/>
  <c r="BD32" i="5"/>
  <c r="AZ32" i="5"/>
  <c r="AX32" i="5"/>
  <c r="AW32" i="5"/>
  <c r="AV32" i="5"/>
  <c r="AR32" i="5"/>
  <c r="AP32" i="5"/>
  <c r="AO32" i="5"/>
  <c r="AN32" i="5"/>
  <c r="AK32" i="5"/>
  <c r="AF32" i="5"/>
  <c r="F32" i="5"/>
  <c r="BO31" i="5"/>
  <c r="BM31" i="5"/>
  <c r="BL31" i="5"/>
  <c r="BF31" i="5"/>
  <c r="BE31" i="5"/>
  <c r="BD31" i="5"/>
  <c r="AZ31" i="5"/>
  <c r="AX31" i="5"/>
  <c r="AW31" i="5"/>
  <c r="AV31" i="5"/>
  <c r="AR31" i="5"/>
  <c r="AP31" i="5"/>
  <c r="AO31" i="5"/>
  <c r="AN31" i="5"/>
  <c r="AK31" i="5"/>
  <c r="AF31" i="5"/>
  <c r="F31" i="5"/>
  <c r="BO30" i="5"/>
  <c r="BM30" i="5"/>
  <c r="BL30" i="5"/>
  <c r="BF30" i="5"/>
  <c r="BE30" i="5"/>
  <c r="BD30" i="5"/>
  <c r="AZ30" i="5"/>
  <c r="AX30" i="5"/>
  <c r="AW30" i="5"/>
  <c r="AV30" i="5"/>
  <c r="AR30" i="5"/>
  <c r="AP30" i="5"/>
  <c r="AO30" i="5"/>
  <c r="AN30" i="5"/>
  <c r="AK30" i="5"/>
  <c r="AF30" i="5"/>
  <c r="F30" i="5"/>
  <c r="BO29" i="5"/>
  <c r="BM29" i="5"/>
  <c r="BL29" i="5"/>
  <c r="BF29" i="5"/>
  <c r="BE29" i="5"/>
  <c r="BD29" i="5"/>
  <c r="AZ29" i="5"/>
  <c r="AX29" i="5"/>
  <c r="AW29" i="5"/>
  <c r="AV29" i="5"/>
  <c r="AR29" i="5"/>
  <c r="AP29" i="5"/>
  <c r="AO29" i="5"/>
  <c r="AN29" i="5"/>
  <c r="AK29" i="5"/>
  <c r="AF29" i="5"/>
  <c r="F29" i="5"/>
  <c r="BO28" i="5"/>
  <c r="BM28" i="5"/>
  <c r="BL28" i="5"/>
  <c r="BF28" i="5"/>
  <c r="BE28" i="5"/>
  <c r="BD28" i="5"/>
  <c r="AZ28" i="5"/>
  <c r="AX28" i="5"/>
  <c r="AW28" i="5"/>
  <c r="AV28" i="5"/>
  <c r="AR28" i="5"/>
  <c r="AP28" i="5"/>
  <c r="AO28" i="5"/>
  <c r="AN28" i="5"/>
  <c r="AK28" i="5"/>
  <c r="AF28" i="5"/>
  <c r="F28" i="5"/>
  <c r="BO27" i="5"/>
  <c r="BM27" i="5"/>
  <c r="BL27" i="5"/>
  <c r="BF27" i="5"/>
  <c r="BE27" i="5"/>
  <c r="BD27" i="5"/>
  <c r="AZ27" i="5"/>
  <c r="AX27" i="5"/>
  <c r="AW27" i="5"/>
  <c r="AV27" i="5"/>
  <c r="AR27" i="5"/>
  <c r="AP27" i="5"/>
  <c r="AO27" i="5"/>
  <c r="AN27" i="5"/>
  <c r="AK27" i="5"/>
  <c r="AF27" i="5"/>
  <c r="F27" i="5"/>
  <c r="BO26" i="5"/>
  <c r="BM26" i="5"/>
  <c r="BL26" i="5"/>
  <c r="BF26" i="5"/>
  <c r="BE26" i="5"/>
  <c r="BD26" i="5"/>
  <c r="AZ26" i="5"/>
  <c r="AX26" i="5"/>
  <c r="AW26" i="5"/>
  <c r="AV26" i="5"/>
  <c r="AR26" i="5"/>
  <c r="AP26" i="5"/>
  <c r="AO26" i="5"/>
  <c r="AN26" i="5"/>
  <c r="AK26" i="5"/>
  <c r="AF26" i="5"/>
  <c r="F26" i="5"/>
  <c r="BO25" i="5"/>
  <c r="BM25" i="5"/>
  <c r="BL25" i="5"/>
  <c r="BF25" i="5"/>
  <c r="BE25" i="5"/>
  <c r="BD25" i="5"/>
  <c r="AZ25" i="5"/>
  <c r="AX25" i="5"/>
  <c r="AW25" i="5"/>
  <c r="AV25" i="5"/>
  <c r="AR25" i="5"/>
  <c r="AP25" i="5"/>
  <c r="AO25" i="5"/>
  <c r="AN25" i="5"/>
  <c r="AK25" i="5"/>
  <c r="AF25" i="5"/>
  <c r="F25" i="5"/>
  <c r="BO24" i="5"/>
  <c r="BM24" i="5"/>
  <c r="BL24" i="5"/>
  <c r="BF24" i="5"/>
  <c r="BE24" i="5"/>
  <c r="BD24" i="5"/>
  <c r="AZ24" i="5"/>
  <c r="AX24" i="5"/>
  <c r="AW24" i="5"/>
  <c r="AV24" i="5"/>
  <c r="AR24" i="5"/>
  <c r="AP24" i="5"/>
  <c r="AO24" i="5"/>
  <c r="AN24" i="5"/>
  <c r="AK24" i="5"/>
  <c r="AF24" i="5"/>
  <c r="F24" i="5"/>
  <c r="BO23" i="5"/>
  <c r="BM23" i="5"/>
  <c r="BL23" i="5"/>
  <c r="BF23" i="5"/>
  <c r="BE23" i="5"/>
  <c r="BD23" i="5"/>
  <c r="AZ23" i="5"/>
  <c r="AX23" i="5"/>
  <c r="AW23" i="5"/>
  <c r="AV23" i="5"/>
  <c r="AR23" i="5"/>
  <c r="AP23" i="5"/>
  <c r="AO23" i="5"/>
  <c r="AN23" i="5"/>
  <c r="AK23" i="5"/>
  <c r="AF23" i="5"/>
  <c r="F23" i="5"/>
  <c r="BO22" i="5"/>
  <c r="BM22" i="5"/>
  <c r="BL22" i="5"/>
  <c r="BF22" i="5"/>
  <c r="BE22" i="5"/>
  <c r="BD22" i="5"/>
  <c r="AZ22" i="5"/>
  <c r="AX22" i="5"/>
  <c r="AW22" i="5"/>
  <c r="AV22" i="5"/>
  <c r="AR22" i="5"/>
  <c r="AP22" i="5"/>
  <c r="AO22" i="5"/>
  <c r="AN22" i="5"/>
  <c r="AK22" i="5"/>
  <c r="AF22" i="5"/>
  <c r="F22" i="5"/>
  <c r="BO21" i="5"/>
  <c r="BM21" i="5"/>
  <c r="BL21" i="5"/>
  <c r="BF21" i="5"/>
  <c r="BE21" i="5"/>
  <c r="BD21" i="5"/>
  <c r="AZ21" i="5"/>
  <c r="AX21" i="5"/>
  <c r="AW21" i="5"/>
  <c r="AV21" i="5"/>
  <c r="AR21" i="5"/>
  <c r="AP21" i="5"/>
  <c r="AO21" i="5"/>
  <c r="AN21" i="5"/>
  <c r="AK21" i="5"/>
  <c r="AF21" i="5"/>
  <c r="F21" i="5"/>
  <c r="BO20" i="5"/>
  <c r="BM20" i="5"/>
  <c r="BL20" i="5"/>
  <c r="BF20" i="5"/>
  <c r="BE20" i="5"/>
  <c r="BD20" i="5"/>
  <c r="AZ20" i="5"/>
  <c r="AX20" i="5"/>
  <c r="AW20" i="5"/>
  <c r="AV20" i="5"/>
  <c r="AR20" i="5"/>
  <c r="AP20" i="5"/>
  <c r="AO20" i="5"/>
  <c r="AN20" i="5"/>
  <c r="AK20" i="5"/>
  <c r="AF20" i="5"/>
  <c r="F20" i="5"/>
  <c r="BO19" i="5"/>
  <c r="BM19" i="5"/>
  <c r="BL19" i="5"/>
  <c r="BF19" i="5"/>
  <c r="BE19" i="5"/>
  <c r="BD19" i="5"/>
  <c r="AZ19" i="5"/>
  <c r="AX19" i="5"/>
  <c r="AW19" i="5"/>
  <c r="AV19" i="5"/>
  <c r="AR19" i="5"/>
  <c r="AP19" i="5"/>
  <c r="AO19" i="5"/>
  <c r="AN19" i="5"/>
  <c r="AK19" i="5"/>
  <c r="AF19" i="5"/>
  <c r="F19" i="5"/>
  <c r="BO18" i="5"/>
  <c r="BM18" i="5"/>
  <c r="BL18" i="5"/>
  <c r="BF18" i="5"/>
  <c r="BE18" i="5"/>
  <c r="BD18" i="5"/>
  <c r="AZ18" i="5"/>
  <c r="AX18" i="5"/>
  <c r="AW18" i="5"/>
  <c r="AV18" i="5"/>
  <c r="AR18" i="5"/>
  <c r="AP18" i="5"/>
  <c r="AO18" i="5"/>
  <c r="AN18" i="5"/>
  <c r="AK18" i="5"/>
  <c r="AF18" i="5"/>
  <c r="N18" i="5"/>
  <c r="M18" i="5"/>
  <c r="L18" i="5"/>
  <c r="F18" i="5"/>
  <c r="BO17" i="5"/>
  <c r="BM17" i="5"/>
  <c r="BL17" i="5"/>
  <c r="BF17" i="5"/>
  <c r="BE17" i="5"/>
  <c r="BD17" i="5"/>
  <c r="AZ17" i="5"/>
  <c r="AX17" i="5"/>
  <c r="AW17" i="5"/>
  <c r="AV17" i="5"/>
  <c r="AR17" i="5"/>
  <c r="AP17" i="5"/>
  <c r="AO17" i="5"/>
  <c r="AN17" i="5"/>
  <c r="AK17" i="5"/>
  <c r="AF17" i="5"/>
  <c r="N17" i="5"/>
  <c r="M17" i="5"/>
  <c r="L17" i="5"/>
  <c r="F17" i="5"/>
  <c r="BO16" i="5"/>
  <c r="BM16" i="5"/>
  <c r="BL16" i="5"/>
  <c r="BF16" i="5"/>
  <c r="BE16" i="5"/>
  <c r="BD16" i="5"/>
  <c r="AZ16" i="5"/>
  <c r="AX16" i="5"/>
  <c r="AW16" i="5"/>
  <c r="AV16" i="5"/>
  <c r="AR16" i="5"/>
  <c r="AP16" i="5"/>
  <c r="AO16" i="5"/>
  <c r="AN16" i="5"/>
  <c r="AK16" i="5"/>
  <c r="AF16" i="5"/>
  <c r="N16" i="5"/>
  <c r="M16" i="5"/>
  <c r="L16" i="5"/>
  <c r="F16" i="5"/>
  <c r="BO15" i="5"/>
  <c r="BM15" i="5"/>
  <c r="BL15" i="5"/>
  <c r="BF15" i="5"/>
  <c r="BE15" i="5"/>
  <c r="BD15" i="5"/>
  <c r="AZ15" i="5"/>
  <c r="AX15" i="5"/>
  <c r="AW15" i="5"/>
  <c r="AV15" i="5"/>
  <c r="AR15" i="5"/>
  <c r="AP15" i="5"/>
  <c r="AO15" i="5"/>
  <c r="AN15" i="5"/>
  <c r="AK15" i="5"/>
  <c r="AF15" i="5"/>
  <c r="N15" i="5"/>
  <c r="M15" i="5"/>
  <c r="L15" i="5"/>
  <c r="F15" i="5"/>
  <c r="BO14" i="5"/>
  <c r="BM14" i="5"/>
  <c r="BL14" i="5"/>
  <c r="BF14" i="5"/>
  <c r="BE14" i="5"/>
  <c r="BD14" i="5"/>
  <c r="AZ14" i="5"/>
  <c r="AX14" i="5"/>
  <c r="AW14" i="5"/>
  <c r="AV14" i="5"/>
  <c r="AR14" i="5"/>
  <c r="AP14" i="5"/>
  <c r="AO14" i="5"/>
  <c r="AN14" i="5"/>
  <c r="AK14" i="5"/>
  <c r="AF14" i="5"/>
  <c r="N14" i="5"/>
  <c r="M14" i="5"/>
  <c r="L14" i="5"/>
  <c r="F14" i="5"/>
  <c r="BO13" i="5"/>
  <c r="BM13" i="5"/>
  <c r="BL13" i="5"/>
  <c r="BF13" i="5"/>
  <c r="BE13" i="5"/>
  <c r="BD13" i="5"/>
  <c r="AZ13" i="5"/>
  <c r="AX13" i="5"/>
  <c r="AW13" i="5"/>
  <c r="AV13" i="5"/>
  <c r="AR13" i="5"/>
  <c r="AP13" i="5"/>
  <c r="AO13" i="5"/>
  <c r="AN13" i="5"/>
  <c r="AK13" i="5"/>
  <c r="AF13" i="5"/>
  <c r="N13" i="5"/>
  <c r="M13" i="5"/>
  <c r="L13" i="5"/>
  <c r="F13" i="5"/>
  <c r="BO12" i="5"/>
  <c r="BM12" i="5"/>
  <c r="BL12" i="5"/>
  <c r="BF12" i="5"/>
  <c r="BE12" i="5"/>
  <c r="BD12" i="5"/>
  <c r="AZ12" i="5"/>
  <c r="AX12" i="5"/>
  <c r="AW12" i="5"/>
  <c r="AV12" i="5"/>
  <c r="AR12" i="5"/>
  <c r="AP12" i="5"/>
  <c r="AO12" i="5"/>
  <c r="AN12" i="5"/>
  <c r="AK12" i="5"/>
  <c r="AF12" i="5"/>
  <c r="N12" i="5"/>
  <c r="M12" i="5"/>
  <c r="O12" i="5" s="1"/>
  <c r="L12" i="5"/>
  <c r="F12" i="5"/>
  <c r="BO11" i="5"/>
  <c r="BM11" i="5"/>
  <c r="BL11" i="5"/>
  <c r="BF11" i="5"/>
  <c r="BE11" i="5"/>
  <c r="BD11" i="5"/>
  <c r="AZ11" i="5"/>
  <c r="AX11" i="5"/>
  <c r="AW11" i="5"/>
  <c r="AV11" i="5"/>
  <c r="AR11" i="5"/>
  <c r="AP11" i="5"/>
  <c r="AO11" i="5"/>
  <c r="AN11" i="5"/>
  <c r="AK11" i="5"/>
  <c r="AF11" i="5"/>
  <c r="N11" i="5"/>
  <c r="M11" i="5"/>
  <c r="L11" i="5"/>
  <c r="F11" i="5"/>
  <c r="BO10" i="5"/>
  <c r="BM10" i="5"/>
  <c r="BL10" i="5"/>
  <c r="BF10" i="5"/>
  <c r="BE10" i="5"/>
  <c r="BD10" i="5"/>
  <c r="AZ10" i="5"/>
  <c r="AX10" i="5"/>
  <c r="AW10" i="5"/>
  <c r="AV10" i="5"/>
  <c r="AR10" i="5"/>
  <c r="AP10" i="5"/>
  <c r="AO10" i="5"/>
  <c r="AN10" i="5"/>
  <c r="AK10" i="5"/>
  <c r="AF10" i="5"/>
  <c r="N10" i="5"/>
  <c r="M10" i="5"/>
  <c r="L10" i="5"/>
  <c r="F10" i="5"/>
  <c r="BO9" i="5"/>
  <c r="BM9" i="5"/>
  <c r="BL9" i="5"/>
  <c r="BF9" i="5"/>
  <c r="BE9" i="5"/>
  <c r="BD9" i="5"/>
  <c r="AZ9" i="5"/>
  <c r="AX9" i="5"/>
  <c r="AW9" i="5"/>
  <c r="AV9" i="5"/>
  <c r="AR9" i="5"/>
  <c r="AP9" i="5"/>
  <c r="AO9" i="5"/>
  <c r="AN9" i="5"/>
  <c r="AK9" i="5"/>
  <c r="AF9" i="5"/>
  <c r="N9" i="5"/>
  <c r="M9" i="5"/>
  <c r="L9" i="5"/>
  <c r="F9" i="5"/>
  <c r="BO8" i="5"/>
  <c r="BM8" i="5"/>
  <c r="BL8" i="5"/>
  <c r="BF8" i="5"/>
  <c r="BE8" i="5"/>
  <c r="BD8" i="5"/>
  <c r="AZ8" i="5"/>
  <c r="AX8" i="5"/>
  <c r="AW8" i="5"/>
  <c r="AV8" i="5"/>
  <c r="AR8" i="5"/>
  <c r="AP8" i="5"/>
  <c r="AO8" i="5"/>
  <c r="AN8" i="5"/>
  <c r="AK8" i="5"/>
  <c r="AF8" i="5"/>
  <c r="N8" i="5"/>
  <c r="M8" i="5"/>
  <c r="L8" i="5"/>
  <c r="F8" i="5"/>
  <c r="BF28" i="3"/>
  <c r="AP28" i="3"/>
  <c r="AO28" i="3"/>
  <c r="BO108" i="3"/>
  <c r="BM108" i="3"/>
  <c r="BL108" i="3"/>
  <c r="BF108" i="3"/>
  <c r="BE108" i="3"/>
  <c r="BD108" i="3"/>
  <c r="AZ108" i="3"/>
  <c r="AX108" i="3"/>
  <c r="AW108" i="3"/>
  <c r="AV108" i="3"/>
  <c r="AR108" i="3"/>
  <c r="AP108" i="3"/>
  <c r="AO108" i="3"/>
  <c r="AN108" i="3"/>
  <c r="AK108" i="3"/>
  <c r="AF108" i="3"/>
  <c r="F108" i="3"/>
  <c r="BO107" i="3"/>
  <c r="BM107" i="3"/>
  <c r="BL107" i="3"/>
  <c r="BF107" i="3"/>
  <c r="BE107" i="3"/>
  <c r="BD107" i="3"/>
  <c r="AZ107" i="3"/>
  <c r="AX107" i="3"/>
  <c r="AW107" i="3"/>
  <c r="AV107" i="3"/>
  <c r="AR107" i="3"/>
  <c r="AP107" i="3"/>
  <c r="AO107" i="3"/>
  <c r="AN107" i="3"/>
  <c r="AK107" i="3"/>
  <c r="AF107" i="3"/>
  <c r="F107" i="3"/>
  <c r="BO106" i="3"/>
  <c r="BM106" i="3"/>
  <c r="BL106" i="3"/>
  <c r="BF106" i="3"/>
  <c r="BE106" i="3"/>
  <c r="BD106" i="3"/>
  <c r="AZ106" i="3"/>
  <c r="AX106" i="3"/>
  <c r="AW106" i="3"/>
  <c r="AV106" i="3"/>
  <c r="AR106" i="3"/>
  <c r="AP106" i="3"/>
  <c r="AO106" i="3"/>
  <c r="AN106" i="3"/>
  <c r="AK106" i="3"/>
  <c r="AF106" i="3"/>
  <c r="F106" i="3"/>
  <c r="BO105" i="3"/>
  <c r="BM105" i="3"/>
  <c r="BL105" i="3"/>
  <c r="BF105" i="3"/>
  <c r="BE105" i="3"/>
  <c r="BD105" i="3"/>
  <c r="AZ105" i="3"/>
  <c r="AX105" i="3"/>
  <c r="AW105" i="3"/>
  <c r="AV105" i="3"/>
  <c r="AR105" i="3"/>
  <c r="AP105" i="3"/>
  <c r="AO105" i="3"/>
  <c r="AN105" i="3"/>
  <c r="AK105" i="3"/>
  <c r="AF105" i="3"/>
  <c r="F105" i="3"/>
  <c r="BO104" i="3"/>
  <c r="BM104" i="3"/>
  <c r="BL104" i="3"/>
  <c r="BF104" i="3"/>
  <c r="BE104" i="3"/>
  <c r="BD104" i="3"/>
  <c r="AZ104" i="3"/>
  <c r="AX104" i="3"/>
  <c r="AW104" i="3"/>
  <c r="AV104" i="3"/>
  <c r="AR104" i="3"/>
  <c r="AP104" i="3"/>
  <c r="AO104" i="3"/>
  <c r="AN104" i="3"/>
  <c r="AK104" i="3"/>
  <c r="AF104" i="3"/>
  <c r="F104" i="3"/>
  <c r="BO103" i="3"/>
  <c r="BM103" i="3"/>
  <c r="BL103" i="3"/>
  <c r="BF103" i="3"/>
  <c r="BE103" i="3"/>
  <c r="BD103" i="3"/>
  <c r="AZ103" i="3"/>
  <c r="AX103" i="3"/>
  <c r="AW103" i="3"/>
  <c r="AV103" i="3"/>
  <c r="AR103" i="3"/>
  <c r="AP103" i="3"/>
  <c r="AO103" i="3"/>
  <c r="AN103" i="3"/>
  <c r="AK103" i="3"/>
  <c r="AF103" i="3"/>
  <c r="F103" i="3"/>
  <c r="BO102" i="3"/>
  <c r="BM102" i="3"/>
  <c r="BL102" i="3"/>
  <c r="BF102" i="3"/>
  <c r="BE102" i="3"/>
  <c r="BD102" i="3"/>
  <c r="AZ102" i="3"/>
  <c r="AX102" i="3"/>
  <c r="AW102" i="3"/>
  <c r="AV102" i="3"/>
  <c r="AR102" i="3"/>
  <c r="AP102" i="3"/>
  <c r="AO102" i="3"/>
  <c r="AN102" i="3"/>
  <c r="AK102" i="3"/>
  <c r="AF102" i="3"/>
  <c r="F102" i="3"/>
  <c r="BO101" i="3"/>
  <c r="BM101" i="3"/>
  <c r="BL101" i="3"/>
  <c r="BF101" i="3"/>
  <c r="BE101" i="3"/>
  <c r="BD101" i="3"/>
  <c r="AZ101" i="3"/>
  <c r="AX101" i="3"/>
  <c r="AW101" i="3"/>
  <c r="AV101" i="3"/>
  <c r="AR101" i="3"/>
  <c r="AP101" i="3"/>
  <c r="AO101" i="3"/>
  <c r="AN101" i="3"/>
  <c r="AK101" i="3"/>
  <c r="AF101" i="3"/>
  <c r="F101" i="3"/>
  <c r="BO100" i="3"/>
  <c r="BM100" i="3"/>
  <c r="BL100" i="3"/>
  <c r="BF100" i="3"/>
  <c r="BE100" i="3"/>
  <c r="BD100" i="3"/>
  <c r="AZ100" i="3"/>
  <c r="AX100" i="3"/>
  <c r="AW100" i="3"/>
  <c r="AV100" i="3"/>
  <c r="AR100" i="3"/>
  <c r="AP100" i="3"/>
  <c r="AO100" i="3"/>
  <c r="AN100" i="3"/>
  <c r="AK100" i="3"/>
  <c r="AF100" i="3"/>
  <c r="F100" i="3"/>
  <c r="BO99" i="3"/>
  <c r="BM99" i="3"/>
  <c r="BL99" i="3"/>
  <c r="BF99" i="3"/>
  <c r="BE99" i="3"/>
  <c r="BD99" i="3"/>
  <c r="AZ99" i="3"/>
  <c r="AX99" i="3"/>
  <c r="AW99" i="3"/>
  <c r="AV99" i="3"/>
  <c r="AR99" i="3"/>
  <c r="AP99" i="3"/>
  <c r="AO99" i="3"/>
  <c r="AN99" i="3"/>
  <c r="AK99" i="3"/>
  <c r="AF99" i="3"/>
  <c r="F99" i="3"/>
  <c r="BO98" i="3"/>
  <c r="BM98" i="3"/>
  <c r="BL98" i="3"/>
  <c r="BF98" i="3"/>
  <c r="BE98" i="3"/>
  <c r="BD98" i="3"/>
  <c r="AZ98" i="3"/>
  <c r="AX98" i="3"/>
  <c r="AW98" i="3"/>
  <c r="AV98" i="3"/>
  <c r="AR98" i="3"/>
  <c r="AP98" i="3"/>
  <c r="AO98" i="3"/>
  <c r="AN98" i="3"/>
  <c r="AK98" i="3"/>
  <c r="AF98" i="3"/>
  <c r="F98" i="3"/>
  <c r="BO97" i="3"/>
  <c r="BM97" i="3"/>
  <c r="BL97" i="3"/>
  <c r="BF97" i="3"/>
  <c r="BE97" i="3"/>
  <c r="BD97" i="3"/>
  <c r="AZ97" i="3"/>
  <c r="AX97" i="3"/>
  <c r="AW97" i="3"/>
  <c r="AV97" i="3"/>
  <c r="AR97" i="3"/>
  <c r="AP97" i="3"/>
  <c r="AO97" i="3"/>
  <c r="AN97" i="3"/>
  <c r="AK97" i="3"/>
  <c r="AF97" i="3"/>
  <c r="F97" i="3"/>
  <c r="BO96" i="3"/>
  <c r="BM96" i="3"/>
  <c r="BL96" i="3"/>
  <c r="BF96" i="3"/>
  <c r="BE96" i="3"/>
  <c r="BD96" i="3"/>
  <c r="AZ96" i="3"/>
  <c r="AX96" i="3"/>
  <c r="AW96" i="3"/>
  <c r="AV96" i="3"/>
  <c r="AR96" i="3"/>
  <c r="AP96" i="3"/>
  <c r="AO96" i="3"/>
  <c r="AN96" i="3"/>
  <c r="AK96" i="3"/>
  <c r="AF96" i="3"/>
  <c r="F96" i="3"/>
  <c r="BO95" i="3"/>
  <c r="BM95" i="3"/>
  <c r="BL95" i="3"/>
  <c r="BF95" i="3"/>
  <c r="BE95" i="3"/>
  <c r="BD95" i="3"/>
  <c r="AZ95" i="3"/>
  <c r="AX95" i="3"/>
  <c r="AW95" i="3"/>
  <c r="AV95" i="3"/>
  <c r="AR95" i="3"/>
  <c r="AP95" i="3"/>
  <c r="AO95" i="3"/>
  <c r="AN95" i="3"/>
  <c r="AK95" i="3"/>
  <c r="AF95" i="3"/>
  <c r="F95" i="3"/>
  <c r="BO94" i="3"/>
  <c r="BM94" i="3"/>
  <c r="BL94" i="3"/>
  <c r="BF94" i="3"/>
  <c r="BE94" i="3"/>
  <c r="BD94" i="3"/>
  <c r="AZ94" i="3"/>
  <c r="AX94" i="3"/>
  <c r="AW94" i="3"/>
  <c r="AV94" i="3"/>
  <c r="AR94" i="3"/>
  <c r="AP94" i="3"/>
  <c r="AO94" i="3"/>
  <c r="AN94" i="3"/>
  <c r="AK94" i="3"/>
  <c r="AF94" i="3"/>
  <c r="F94" i="3"/>
  <c r="BO93" i="3"/>
  <c r="BM93" i="3"/>
  <c r="BL93" i="3"/>
  <c r="BF93" i="3"/>
  <c r="BE93" i="3"/>
  <c r="BD93" i="3"/>
  <c r="AZ93" i="3"/>
  <c r="AX93" i="3"/>
  <c r="AW93" i="3"/>
  <c r="AV93" i="3"/>
  <c r="AR93" i="3"/>
  <c r="AP93" i="3"/>
  <c r="AO93" i="3"/>
  <c r="AN93" i="3"/>
  <c r="AK93" i="3"/>
  <c r="AF93" i="3"/>
  <c r="F93" i="3"/>
  <c r="BO92" i="3"/>
  <c r="BM92" i="3"/>
  <c r="BL92" i="3"/>
  <c r="BF92" i="3"/>
  <c r="BE92" i="3"/>
  <c r="BD92" i="3"/>
  <c r="AZ92" i="3"/>
  <c r="AX92" i="3"/>
  <c r="AW92" i="3"/>
  <c r="AV92" i="3"/>
  <c r="AR92" i="3"/>
  <c r="AP92" i="3"/>
  <c r="AO92" i="3"/>
  <c r="AN92" i="3"/>
  <c r="AK92" i="3"/>
  <c r="AF92" i="3"/>
  <c r="F92" i="3"/>
  <c r="BO91" i="3"/>
  <c r="BM91" i="3"/>
  <c r="BL91" i="3"/>
  <c r="BF91" i="3"/>
  <c r="BE91" i="3"/>
  <c r="BD91" i="3"/>
  <c r="AZ91" i="3"/>
  <c r="AX91" i="3"/>
  <c r="AW91" i="3"/>
  <c r="AV91" i="3"/>
  <c r="AR91" i="3"/>
  <c r="AP91" i="3"/>
  <c r="AO91" i="3"/>
  <c r="AN91" i="3"/>
  <c r="AK91" i="3"/>
  <c r="AF91" i="3"/>
  <c r="F91" i="3"/>
  <c r="BO90" i="3"/>
  <c r="BM90" i="3"/>
  <c r="BL90" i="3"/>
  <c r="BF90" i="3"/>
  <c r="BE90" i="3"/>
  <c r="BD90" i="3"/>
  <c r="AZ90" i="3"/>
  <c r="AX90" i="3"/>
  <c r="AW90" i="3"/>
  <c r="AV90" i="3"/>
  <c r="AR90" i="3"/>
  <c r="AP90" i="3"/>
  <c r="AO90" i="3"/>
  <c r="AN90" i="3"/>
  <c r="AK90" i="3"/>
  <c r="AF90" i="3"/>
  <c r="F90" i="3"/>
  <c r="BO89" i="3"/>
  <c r="BM89" i="3"/>
  <c r="BL89" i="3"/>
  <c r="BF89" i="3"/>
  <c r="BE89" i="3"/>
  <c r="BD89" i="3"/>
  <c r="AZ89" i="3"/>
  <c r="AX89" i="3"/>
  <c r="AW89" i="3"/>
  <c r="AV89" i="3"/>
  <c r="AR89" i="3"/>
  <c r="AP89" i="3"/>
  <c r="AO89" i="3"/>
  <c r="AN89" i="3"/>
  <c r="AK89" i="3"/>
  <c r="AF89" i="3"/>
  <c r="F89" i="3"/>
  <c r="BO88" i="3"/>
  <c r="BM88" i="3"/>
  <c r="BL88" i="3"/>
  <c r="BF88" i="3"/>
  <c r="BE88" i="3"/>
  <c r="BD88" i="3"/>
  <c r="AZ88" i="3"/>
  <c r="AX88" i="3"/>
  <c r="AW88" i="3"/>
  <c r="AV88" i="3"/>
  <c r="AR88" i="3"/>
  <c r="AP88" i="3"/>
  <c r="AO88" i="3"/>
  <c r="AN88" i="3"/>
  <c r="AK88" i="3"/>
  <c r="AF88" i="3"/>
  <c r="F88" i="3"/>
  <c r="BO87" i="3"/>
  <c r="BM87" i="3"/>
  <c r="BL87" i="3"/>
  <c r="BF87" i="3"/>
  <c r="BE87" i="3"/>
  <c r="BD87" i="3"/>
  <c r="AZ87" i="3"/>
  <c r="AX87" i="3"/>
  <c r="AW87" i="3"/>
  <c r="AV87" i="3"/>
  <c r="AR87" i="3"/>
  <c r="AP87" i="3"/>
  <c r="AO87" i="3"/>
  <c r="AN87" i="3"/>
  <c r="AK87" i="3"/>
  <c r="AF87" i="3"/>
  <c r="F87" i="3"/>
  <c r="BO86" i="3"/>
  <c r="BM86" i="3"/>
  <c r="BL86" i="3"/>
  <c r="BF86" i="3"/>
  <c r="BE86" i="3"/>
  <c r="BD86" i="3"/>
  <c r="AZ86" i="3"/>
  <c r="AX86" i="3"/>
  <c r="AW86" i="3"/>
  <c r="AV86" i="3"/>
  <c r="AR86" i="3"/>
  <c r="AP86" i="3"/>
  <c r="AO86" i="3"/>
  <c r="AN86" i="3"/>
  <c r="AK86" i="3"/>
  <c r="AF86" i="3"/>
  <c r="F86" i="3"/>
  <c r="BO85" i="3"/>
  <c r="BM85" i="3"/>
  <c r="BL85" i="3"/>
  <c r="BF85" i="3"/>
  <c r="BE85" i="3"/>
  <c r="BD85" i="3"/>
  <c r="AZ85" i="3"/>
  <c r="AX85" i="3"/>
  <c r="AW85" i="3"/>
  <c r="AV85" i="3"/>
  <c r="AR85" i="3"/>
  <c r="AP85" i="3"/>
  <c r="AO85" i="3"/>
  <c r="AN85" i="3"/>
  <c r="AK85" i="3"/>
  <c r="AF85" i="3"/>
  <c r="F85" i="3"/>
  <c r="BO84" i="3"/>
  <c r="BM84" i="3"/>
  <c r="BL84" i="3"/>
  <c r="BF84" i="3"/>
  <c r="BE84" i="3"/>
  <c r="BD84" i="3"/>
  <c r="AZ84" i="3"/>
  <c r="AX84" i="3"/>
  <c r="AW84" i="3"/>
  <c r="AV84" i="3"/>
  <c r="AR84" i="3"/>
  <c r="AP84" i="3"/>
  <c r="AO84" i="3"/>
  <c r="AN84" i="3"/>
  <c r="AK84" i="3"/>
  <c r="AF84" i="3"/>
  <c r="F84" i="3"/>
  <c r="BO83" i="3"/>
  <c r="BM83" i="3"/>
  <c r="BL83" i="3"/>
  <c r="BF83" i="3"/>
  <c r="BE83" i="3"/>
  <c r="BD83" i="3"/>
  <c r="AZ83" i="3"/>
  <c r="AX83" i="3"/>
  <c r="AW83" i="3"/>
  <c r="AV83" i="3"/>
  <c r="AR83" i="3"/>
  <c r="AP83" i="3"/>
  <c r="AO83" i="3"/>
  <c r="AN83" i="3"/>
  <c r="AK83" i="3"/>
  <c r="AF83" i="3"/>
  <c r="F83" i="3"/>
  <c r="BO82" i="3"/>
  <c r="BM82" i="3"/>
  <c r="BL82" i="3"/>
  <c r="BF82" i="3"/>
  <c r="BE82" i="3"/>
  <c r="BD82" i="3"/>
  <c r="AZ82" i="3"/>
  <c r="AX82" i="3"/>
  <c r="AW82" i="3"/>
  <c r="AV82" i="3"/>
  <c r="AR82" i="3"/>
  <c r="AP82" i="3"/>
  <c r="AO82" i="3"/>
  <c r="AN82" i="3"/>
  <c r="AK82" i="3"/>
  <c r="AF82" i="3"/>
  <c r="F82" i="3"/>
  <c r="BO81" i="3"/>
  <c r="BM81" i="3"/>
  <c r="BL81" i="3"/>
  <c r="BF81" i="3"/>
  <c r="BE81" i="3"/>
  <c r="BD81" i="3"/>
  <c r="AZ81" i="3"/>
  <c r="AX81" i="3"/>
  <c r="AW81" i="3"/>
  <c r="AV81" i="3"/>
  <c r="AR81" i="3"/>
  <c r="AP81" i="3"/>
  <c r="AO81" i="3"/>
  <c r="AN81" i="3"/>
  <c r="AK81" i="3"/>
  <c r="AF81" i="3"/>
  <c r="F81" i="3"/>
  <c r="BO80" i="3"/>
  <c r="BM80" i="3"/>
  <c r="BL80" i="3"/>
  <c r="BF80" i="3"/>
  <c r="BE80" i="3"/>
  <c r="BD80" i="3"/>
  <c r="AZ80" i="3"/>
  <c r="AX80" i="3"/>
  <c r="AW80" i="3"/>
  <c r="AV80" i="3"/>
  <c r="AR80" i="3"/>
  <c r="AP80" i="3"/>
  <c r="AO80" i="3"/>
  <c r="AN80" i="3"/>
  <c r="AK80" i="3"/>
  <c r="AF80" i="3"/>
  <c r="F80" i="3"/>
  <c r="BO79" i="3"/>
  <c r="BM79" i="3"/>
  <c r="BL79" i="3"/>
  <c r="BF79" i="3"/>
  <c r="BE79" i="3"/>
  <c r="BD79" i="3"/>
  <c r="AZ79" i="3"/>
  <c r="AX79" i="3"/>
  <c r="AW79" i="3"/>
  <c r="AV79" i="3"/>
  <c r="AR79" i="3"/>
  <c r="AP79" i="3"/>
  <c r="AO79" i="3"/>
  <c r="AN79" i="3"/>
  <c r="AK79" i="3"/>
  <c r="AF79" i="3"/>
  <c r="F79" i="3"/>
  <c r="BO78" i="3"/>
  <c r="BM78" i="3"/>
  <c r="BL78" i="3"/>
  <c r="BF78" i="3"/>
  <c r="BE78" i="3"/>
  <c r="BD78" i="3"/>
  <c r="AZ78" i="3"/>
  <c r="AX78" i="3"/>
  <c r="AW78" i="3"/>
  <c r="AV78" i="3"/>
  <c r="AR78" i="3"/>
  <c r="AP78" i="3"/>
  <c r="AO78" i="3"/>
  <c r="AN78" i="3"/>
  <c r="AK78" i="3"/>
  <c r="AF78" i="3"/>
  <c r="F78" i="3"/>
  <c r="BO77" i="3"/>
  <c r="BM77" i="3"/>
  <c r="BL77" i="3"/>
  <c r="BF77" i="3"/>
  <c r="BE77" i="3"/>
  <c r="BD77" i="3"/>
  <c r="AZ77" i="3"/>
  <c r="AX77" i="3"/>
  <c r="AW77" i="3"/>
  <c r="AV77" i="3"/>
  <c r="AR77" i="3"/>
  <c r="AP77" i="3"/>
  <c r="AO77" i="3"/>
  <c r="AN77" i="3"/>
  <c r="AK77" i="3"/>
  <c r="AF77" i="3"/>
  <c r="F77" i="3"/>
  <c r="BO76" i="3"/>
  <c r="BM76" i="3"/>
  <c r="BL76" i="3"/>
  <c r="BF76" i="3"/>
  <c r="BE76" i="3"/>
  <c r="BD76" i="3"/>
  <c r="AZ76" i="3"/>
  <c r="AX76" i="3"/>
  <c r="AW76" i="3"/>
  <c r="AV76" i="3"/>
  <c r="AR76" i="3"/>
  <c r="AP76" i="3"/>
  <c r="AO76" i="3"/>
  <c r="AN76" i="3"/>
  <c r="AK76" i="3"/>
  <c r="AF76" i="3"/>
  <c r="F76" i="3"/>
  <c r="BO75" i="3"/>
  <c r="BM75" i="3"/>
  <c r="BL75" i="3"/>
  <c r="BF75" i="3"/>
  <c r="BE75" i="3"/>
  <c r="BD75" i="3"/>
  <c r="AZ75" i="3"/>
  <c r="AX75" i="3"/>
  <c r="AW75" i="3"/>
  <c r="AV75" i="3"/>
  <c r="AR75" i="3"/>
  <c r="AP75" i="3"/>
  <c r="AO75" i="3"/>
  <c r="AN75" i="3"/>
  <c r="AK75" i="3"/>
  <c r="AF75" i="3"/>
  <c r="F75" i="3"/>
  <c r="BO74" i="3"/>
  <c r="BM74" i="3"/>
  <c r="BL74" i="3"/>
  <c r="BF74" i="3"/>
  <c r="BE74" i="3"/>
  <c r="BD74" i="3"/>
  <c r="AZ74" i="3"/>
  <c r="AX74" i="3"/>
  <c r="AW74" i="3"/>
  <c r="AV74" i="3"/>
  <c r="AR74" i="3"/>
  <c r="AP74" i="3"/>
  <c r="AO74" i="3"/>
  <c r="AN74" i="3"/>
  <c r="AK74" i="3"/>
  <c r="AF74" i="3"/>
  <c r="F74" i="3"/>
  <c r="BO73" i="3"/>
  <c r="BM73" i="3"/>
  <c r="BL73" i="3"/>
  <c r="BF73" i="3"/>
  <c r="BE73" i="3"/>
  <c r="BD73" i="3"/>
  <c r="AZ73" i="3"/>
  <c r="AX73" i="3"/>
  <c r="AW73" i="3"/>
  <c r="AV73" i="3"/>
  <c r="AR73" i="3"/>
  <c r="AP73" i="3"/>
  <c r="AO73" i="3"/>
  <c r="AN73" i="3"/>
  <c r="AK73" i="3"/>
  <c r="AF73" i="3"/>
  <c r="F73" i="3"/>
  <c r="BO72" i="3"/>
  <c r="BM72" i="3"/>
  <c r="BL72" i="3"/>
  <c r="BF72" i="3"/>
  <c r="BE72" i="3"/>
  <c r="BD72" i="3"/>
  <c r="AZ72" i="3"/>
  <c r="AX72" i="3"/>
  <c r="AW72" i="3"/>
  <c r="AV72" i="3"/>
  <c r="AR72" i="3"/>
  <c r="AP72" i="3"/>
  <c r="AO72" i="3"/>
  <c r="AN72" i="3"/>
  <c r="AK72" i="3"/>
  <c r="AF72" i="3"/>
  <c r="F72" i="3"/>
  <c r="BO71" i="3"/>
  <c r="BM71" i="3"/>
  <c r="BL71" i="3"/>
  <c r="BF71" i="3"/>
  <c r="BE71" i="3"/>
  <c r="BD71" i="3"/>
  <c r="AZ71" i="3"/>
  <c r="AX71" i="3"/>
  <c r="AW71" i="3"/>
  <c r="AV71" i="3"/>
  <c r="AR71" i="3"/>
  <c r="AP71" i="3"/>
  <c r="AO71" i="3"/>
  <c r="AN71" i="3"/>
  <c r="AK71" i="3"/>
  <c r="AF71" i="3"/>
  <c r="F71" i="3"/>
  <c r="BO70" i="3"/>
  <c r="BM70" i="3"/>
  <c r="BL70" i="3"/>
  <c r="BF70" i="3"/>
  <c r="BE70" i="3"/>
  <c r="BD70" i="3"/>
  <c r="AZ70" i="3"/>
  <c r="AX70" i="3"/>
  <c r="AW70" i="3"/>
  <c r="AV70" i="3"/>
  <c r="AR70" i="3"/>
  <c r="AP70" i="3"/>
  <c r="AO70" i="3"/>
  <c r="AN70" i="3"/>
  <c r="AK70" i="3"/>
  <c r="AF70" i="3"/>
  <c r="F70" i="3"/>
  <c r="BO69" i="3"/>
  <c r="BM69" i="3"/>
  <c r="BL69" i="3"/>
  <c r="BF69" i="3"/>
  <c r="BE69" i="3"/>
  <c r="BD69" i="3"/>
  <c r="AZ69" i="3"/>
  <c r="AX69" i="3"/>
  <c r="AW69" i="3"/>
  <c r="AV69" i="3"/>
  <c r="AR69" i="3"/>
  <c r="AP69" i="3"/>
  <c r="AO69" i="3"/>
  <c r="AN69" i="3"/>
  <c r="AK69" i="3"/>
  <c r="AF69" i="3"/>
  <c r="F69" i="3"/>
  <c r="BO68" i="3"/>
  <c r="BM68" i="3"/>
  <c r="BL68" i="3"/>
  <c r="BF68" i="3"/>
  <c r="BE68" i="3"/>
  <c r="BD68" i="3"/>
  <c r="AZ68" i="3"/>
  <c r="AX68" i="3"/>
  <c r="AW68" i="3"/>
  <c r="AV68" i="3"/>
  <c r="AR68" i="3"/>
  <c r="AP68" i="3"/>
  <c r="AO68" i="3"/>
  <c r="AN68" i="3"/>
  <c r="AK68" i="3"/>
  <c r="AF68" i="3"/>
  <c r="F68" i="3"/>
  <c r="BO67" i="3"/>
  <c r="BM67" i="3"/>
  <c r="BL67" i="3"/>
  <c r="BF67" i="3"/>
  <c r="BE67" i="3"/>
  <c r="BD67" i="3"/>
  <c r="AZ67" i="3"/>
  <c r="AX67" i="3"/>
  <c r="AW67" i="3"/>
  <c r="AV67" i="3"/>
  <c r="AR67" i="3"/>
  <c r="AP67" i="3"/>
  <c r="AO67" i="3"/>
  <c r="AN67" i="3"/>
  <c r="AK67" i="3"/>
  <c r="AF67" i="3"/>
  <c r="F67" i="3"/>
  <c r="BO66" i="3"/>
  <c r="BM66" i="3"/>
  <c r="BL66" i="3"/>
  <c r="BF66" i="3"/>
  <c r="BE66" i="3"/>
  <c r="BD66" i="3"/>
  <c r="AZ66" i="3"/>
  <c r="AX66" i="3"/>
  <c r="AW66" i="3"/>
  <c r="AV66" i="3"/>
  <c r="AR66" i="3"/>
  <c r="AP66" i="3"/>
  <c r="AO66" i="3"/>
  <c r="AN66" i="3"/>
  <c r="AK66" i="3"/>
  <c r="AF66" i="3"/>
  <c r="F66" i="3"/>
  <c r="BO65" i="3"/>
  <c r="BM65" i="3"/>
  <c r="BL65" i="3"/>
  <c r="BF65" i="3"/>
  <c r="BE65" i="3"/>
  <c r="BD65" i="3"/>
  <c r="AZ65" i="3"/>
  <c r="AX65" i="3"/>
  <c r="AW65" i="3"/>
  <c r="AV65" i="3"/>
  <c r="AR65" i="3"/>
  <c r="AP65" i="3"/>
  <c r="AO65" i="3"/>
  <c r="AN65" i="3"/>
  <c r="AK65" i="3"/>
  <c r="AF65" i="3"/>
  <c r="F65" i="3"/>
  <c r="BO64" i="3"/>
  <c r="BM64" i="3"/>
  <c r="BL64" i="3"/>
  <c r="BF64" i="3"/>
  <c r="BE64" i="3"/>
  <c r="BD64" i="3"/>
  <c r="AZ64" i="3"/>
  <c r="AX64" i="3"/>
  <c r="AW64" i="3"/>
  <c r="AV64" i="3"/>
  <c r="AR64" i="3"/>
  <c r="AP64" i="3"/>
  <c r="AO64" i="3"/>
  <c r="AN64" i="3"/>
  <c r="AK64" i="3"/>
  <c r="AF64" i="3"/>
  <c r="F64" i="3"/>
  <c r="BO63" i="3"/>
  <c r="BM63" i="3"/>
  <c r="BL63" i="3"/>
  <c r="BF63" i="3"/>
  <c r="BE63" i="3"/>
  <c r="BD63" i="3"/>
  <c r="AZ63" i="3"/>
  <c r="AX63" i="3"/>
  <c r="AW63" i="3"/>
  <c r="AV63" i="3"/>
  <c r="AR63" i="3"/>
  <c r="AP63" i="3"/>
  <c r="AO63" i="3"/>
  <c r="AN63" i="3"/>
  <c r="AK63" i="3"/>
  <c r="AF63" i="3"/>
  <c r="F63" i="3"/>
  <c r="BO62" i="3"/>
  <c r="BM62" i="3"/>
  <c r="BL62" i="3"/>
  <c r="BF62" i="3"/>
  <c r="BE62" i="3"/>
  <c r="BD62" i="3"/>
  <c r="AZ62" i="3"/>
  <c r="AX62" i="3"/>
  <c r="AW62" i="3"/>
  <c r="AV62" i="3"/>
  <c r="AR62" i="3"/>
  <c r="AP62" i="3"/>
  <c r="AO62" i="3"/>
  <c r="AN62" i="3"/>
  <c r="AK62" i="3"/>
  <c r="AF62" i="3"/>
  <c r="F62" i="3"/>
  <c r="BO61" i="3"/>
  <c r="BM61" i="3"/>
  <c r="BL61" i="3"/>
  <c r="BF61" i="3"/>
  <c r="BE61" i="3"/>
  <c r="BD61" i="3"/>
  <c r="AZ61" i="3"/>
  <c r="AX61" i="3"/>
  <c r="AW61" i="3"/>
  <c r="AV61" i="3"/>
  <c r="AR61" i="3"/>
  <c r="AP61" i="3"/>
  <c r="AO61" i="3"/>
  <c r="AN61" i="3"/>
  <c r="AK61" i="3"/>
  <c r="AF61" i="3"/>
  <c r="F61" i="3"/>
  <c r="BO60" i="3"/>
  <c r="BM60" i="3"/>
  <c r="BL60" i="3"/>
  <c r="BF60" i="3"/>
  <c r="BE60" i="3"/>
  <c r="BD60" i="3"/>
  <c r="AZ60" i="3"/>
  <c r="AX60" i="3"/>
  <c r="AW60" i="3"/>
  <c r="AV60" i="3"/>
  <c r="AR60" i="3"/>
  <c r="AP60" i="3"/>
  <c r="AO60" i="3"/>
  <c r="AN60" i="3"/>
  <c r="AK60" i="3"/>
  <c r="AF60" i="3"/>
  <c r="F60" i="3"/>
  <c r="BO59" i="3"/>
  <c r="BM59" i="3"/>
  <c r="BL59" i="3"/>
  <c r="BF59" i="3"/>
  <c r="BE59" i="3"/>
  <c r="BD59" i="3"/>
  <c r="AZ59" i="3"/>
  <c r="AX59" i="3"/>
  <c r="AW59" i="3"/>
  <c r="AV59" i="3"/>
  <c r="AR59" i="3"/>
  <c r="AP59" i="3"/>
  <c r="AO59" i="3"/>
  <c r="AN59" i="3"/>
  <c r="AK59" i="3"/>
  <c r="AF59" i="3"/>
  <c r="F59" i="3"/>
  <c r="BO58" i="3"/>
  <c r="BM58" i="3"/>
  <c r="BL58" i="3"/>
  <c r="BF58" i="3"/>
  <c r="BE58" i="3"/>
  <c r="BD58" i="3"/>
  <c r="AZ58" i="3"/>
  <c r="AX58" i="3"/>
  <c r="AW58" i="3"/>
  <c r="AV58" i="3"/>
  <c r="AR58" i="3"/>
  <c r="AP58" i="3"/>
  <c r="AO58" i="3"/>
  <c r="AN58" i="3"/>
  <c r="AK58" i="3"/>
  <c r="AF58" i="3"/>
  <c r="F58" i="3"/>
  <c r="BO57" i="3"/>
  <c r="BM57" i="3"/>
  <c r="BL57" i="3"/>
  <c r="BF57" i="3"/>
  <c r="BE57" i="3"/>
  <c r="BD57" i="3"/>
  <c r="AZ57" i="3"/>
  <c r="AX57" i="3"/>
  <c r="AW57" i="3"/>
  <c r="AV57" i="3"/>
  <c r="AR57" i="3"/>
  <c r="AP57" i="3"/>
  <c r="AO57" i="3"/>
  <c r="AN57" i="3"/>
  <c r="AK57" i="3"/>
  <c r="AF57" i="3"/>
  <c r="F57" i="3"/>
  <c r="BO56" i="3"/>
  <c r="BM56" i="3"/>
  <c r="BL56" i="3"/>
  <c r="BF56" i="3"/>
  <c r="BE56" i="3"/>
  <c r="BD56" i="3"/>
  <c r="AZ56" i="3"/>
  <c r="AX56" i="3"/>
  <c r="AW56" i="3"/>
  <c r="AV56" i="3"/>
  <c r="AR56" i="3"/>
  <c r="AP56" i="3"/>
  <c r="AO56" i="3"/>
  <c r="AN56" i="3"/>
  <c r="AK56" i="3"/>
  <c r="AF56" i="3"/>
  <c r="F56" i="3"/>
  <c r="BO55" i="3"/>
  <c r="BM55" i="3"/>
  <c r="BL55" i="3"/>
  <c r="BF55" i="3"/>
  <c r="BE55" i="3"/>
  <c r="BD55" i="3"/>
  <c r="AZ55" i="3"/>
  <c r="AX55" i="3"/>
  <c r="AW55" i="3"/>
  <c r="AV55" i="3"/>
  <c r="AR55" i="3"/>
  <c r="AP55" i="3"/>
  <c r="AO55" i="3"/>
  <c r="AN55" i="3"/>
  <c r="AK55" i="3"/>
  <c r="AF55" i="3"/>
  <c r="F55" i="3"/>
  <c r="BO54" i="3"/>
  <c r="BM54" i="3"/>
  <c r="BL54" i="3"/>
  <c r="BF54" i="3"/>
  <c r="BE54" i="3"/>
  <c r="BD54" i="3"/>
  <c r="AZ54" i="3"/>
  <c r="AX54" i="3"/>
  <c r="AW54" i="3"/>
  <c r="AV54" i="3"/>
  <c r="AR54" i="3"/>
  <c r="AP54" i="3"/>
  <c r="AO54" i="3"/>
  <c r="AN54" i="3"/>
  <c r="AK54" i="3"/>
  <c r="AF54" i="3"/>
  <c r="F54" i="3"/>
  <c r="BO53" i="3"/>
  <c r="BM53" i="3"/>
  <c r="BL53" i="3"/>
  <c r="BF53" i="3"/>
  <c r="BE53" i="3"/>
  <c r="BD53" i="3"/>
  <c r="AZ53" i="3"/>
  <c r="AX53" i="3"/>
  <c r="AW53" i="3"/>
  <c r="AV53" i="3"/>
  <c r="AR53" i="3"/>
  <c r="AP53" i="3"/>
  <c r="AO53" i="3"/>
  <c r="AN53" i="3"/>
  <c r="AK53" i="3"/>
  <c r="AF53" i="3"/>
  <c r="F53" i="3"/>
  <c r="BO52" i="3"/>
  <c r="BM52" i="3"/>
  <c r="BL52" i="3"/>
  <c r="BF52" i="3"/>
  <c r="BE52" i="3"/>
  <c r="BD52" i="3"/>
  <c r="AZ52" i="3"/>
  <c r="AX52" i="3"/>
  <c r="AW52" i="3"/>
  <c r="AV52" i="3"/>
  <c r="AR52" i="3"/>
  <c r="AP52" i="3"/>
  <c r="AO52" i="3"/>
  <c r="AN52" i="3"/>
  <c r="AK52" i="3"/>
  <c r="AF52" i="3"/>
  <c r="F52" i="3"/>
  <c r="BO51" i="3"/>
  <c r="BM51" i="3"/>
  <c r="BL51" i="3"/>
  <c r="BF51" i="3"/>
  <c r="BE51" i="3"/>
  <c r="BD51" i="3"/>
  <c r="AZ51" i="3"/>
  <c r="AX51" i="3"/>
  <c r="AW51" i="3"/>
  <c r="AV51" i="3"/>
  <c r="AR51" i="3"/>
  <c r="AP51" i="3"/>
  <c r="AO51" i="3"/>
  <c r="AN51" i="3"/>
  <c r="AK51" i="3"/>
  <c r="AF51" i="3"/>
  <c r="F51" i="3"/>
  <c r="BO50" i="3"/>
  <c r="BM50" i="3"/>
  <c r="BL50" i="3"/>
  <c r="BF50" i="3"/>
  <c r="BE50" i="3"/>
  <c r="BD50" i="3"/>
  <c r="AZ50" i="3"/>
  <c r="AX50" i="3"/>
  <c r="AW50" i="3"/>
  <c r="AV50" i="3"/>
  <c r="AR50" i="3"/>
  <c r="AP50" i="3"/>
  <c r="AO50" i="3"/>
  <c r="AN50" i="3"/>
  <c r="AK50" i="3"/>
  <c r="AF50" i="3"/>
  <c r="F50" i="3"/>
  <c r="BO49" i="3"/>
  <c r="BM49" i="3"/>
  <c r="BL49" i="3"/>
  <c r="BF49" i="3"/>
  <c r="BE49" i="3"/>
  <c r="BD49" i="3"/>
  <c r="AZ49" i="3"/>
  <c r="AX49" i="3"/>
  <c r="AW49" i="3"/>
  <c r="AV49" i="3"/>
  <c r="AR49" i="3"/>
  <c r="AP49" i="3"/>
  <c r="AO49" i="3"/>
  <c r="AN49" i="3"/>
  <c r="AK49" i="3"/>
  <c r="AF49" i="3"/>
  <c r="F49" i="3"/>
  <c r="BO48" i="3"/>
  <c r="BM48" i="3"/>
  <c r="BL48" i="3"/>
  <c r="BF48" i="3"/>
  <c r="BE48" i="3"/>
  <c r="BD48" i="3"/>
  <c r="AZ48" i="3"/>
  <c r="AX48" i="3"/>
  <c r="AW48" i="3"/>
  <c r="AV48" i="3"/>
  <c r="AR48" i="3"/>
  <c r="AP48" i="3"/>
  <c r="AO48" i="3"/>
  <c r="AN48" i="3"/>
  <c r="AK48" i="3"/>
  <c r="AF48" i="3"/>
  <c r="F48" i="3"/>
  <c r="BO47" i="3"/>
  <c r="BM47" i="3"/>
  <c r="BL47" i="3"/>
  <c r="BF47" i="3"/>
  <c r="BE47" i="3"/>
  <c r="BD47" i="3"/>
  <c r="AZ47" i="3"/>
  <c r="AX47" i="3"/>
  <c r="AW47" i="3"/>
  <c r="AV47" i="3"/>
  <c r="AR47" i="3"/>
  <c r="AP47" i="3"/>
  <c r="AO47" i="3"/>
  <c r="AN47" i="3"/>
  <c r="AK47" i="3"/>
  <c r="AF47" i="3"/>
  <c r="F47" i="3"/>
  <c r="BO46" i="3"/>
  <c r="BM46" i="3"/>
  <c r="BL46" i="3"/>
  <c r="BF46" i="3"/>
  <c r="BE46" i="3"/>
  <c r="BD46" i="3"/>
  <c r="AZ46" i="3"/>
  <c r="AX46" i="3"/>
  <c r="AW46" i="3"/>
  <c r="AV46" i="3"/>
  <c r="AR46" i="3"/>
  <c r="AP46" i="3"/>
  <c r="AO46" i="3"/>
  <c r="AN46" i="3"/>
  <c r="AK46" i="3"/>
  <c r="AF46" i="3"/>
  <c r="F46" i="3"/>
  <c r="BO45" i="3"/>
  <c r="BM45" i="3"/>
  <c r="BL45" i="3"/>
  <c r="BF45" i="3"/>
  <c r="BE45" i="3"/>
  <c r="BD45" i="3"/>
  <c r="AZ45" i="3"/>
  <c r="AX45" i="3"/>
  <c r="AW45" i="3"/>
  <c r="AV45" i="3"/>
  <c r="AR45" i="3"/>
  <c r="AP45" i="3"/>
  <c r="AO45" i="3"/>
  <c r="AN45" i="3"/>
  <c r="AK45" i="3"/>
  <c r="AF45" i="3"/>
  <c r="F45" i="3"/>
  <c r="BO44" i="3"/>
  <c r="BM44" i="3"/>
  <c r="BL44" i="3"/>
  <c r="BF44" i="3"/>
  <c r="BE44" i="3"/>
  <c r="BD44" i="3"/>
  <c r="AZ44" i="3"/>
  <c r="AX44" i="3"/>
  <c r="AW44" i="3"/>
  <c r="AV44" i="3"/>
  <c r="AR44" i="3"/>
  <c r="AP44" i="3"/>
  <c r="AO44" i="3"/>
  <c r="AN44" i="3"/>
  <c r="AK44" i="3"/>
  <c r="AF44" i="3"/>
  <c r="F44" i="3"/>
  <c r="BO43" i="3"/>
  <c r="BM43" i="3"/>
  <c r="BL43" i="3"/>
  <c r="BF43" i="3"/>
  <c r="BE43" i="3"/>
  <c r="BD43" i="3"/>
  <c r="AZ43" i="3"/>
  <c r="AX43" i="3"/>
  <c r="AW43" i="3"/>
  <c r="AV43" i="3"/>
  <c r="AR43" i="3"/>
  <c r="AP43" i="3"/>
  <c r="AO43" i="3"/>
  <c r="AN43" i="3"/>
  <c r="AK43" i="3"/>
  <c r="AF43" i="3"/>
  <c r="F43" i="3"/>
  <c r="BO42" i="3"/>
  <c r="BM42" i="3"/>
  <c r="BL42" i="3"/>
  <c r="BF42" i="3"/>
  <c r="BE42" i="3"/>
  <c r="BD42" i="3"/>
  <c r="AZ42" i="3"/>
  <c r="AX42" i="3"/>
  <c r="AW42" i="3"/>
  <c r="AV42" i="3"/>
  <c r="AR42" i="3"/>
  <c r="AP42" i="3"/>
  <c r="AO42" i="3"/>
  <c r="AN42" i="3"/>
  <c r="AK42" i="3"/>
  <c r="AF42" i="3"/>
  <c r="F42" i="3"/>
  <c r="BO41" i="3"/>
  <c r="BM41" i="3"/>
  <c r="BL41" i="3"/>
  <c r="BF41" i="3"/>
  <c r="BE41" i="3"/>
  <c r="BD41" i="3"/>
  <c r="AZ41" i="3"/>
  <c r="AX41" i="3"/>
  <c r="AW41" i="3"/>
  <c r="AV41" i="3"/>
  <c r="AR41" i="3"/>
  <c r="AP41" i="3"/>
  <c r="AO41" i="3"/>
  <c r="AN41" i="3"/>
  <c r="AK41" i="3"/>
  <c r="AF41" i="3"/>
  <c r="F41" i="3"/>
  <c r="BO40" i="3"/>
  <c r="BM40" i="3"/>
  <c r="BL40" i="3"/>
  <c r="BF40" i="3"/>
  <c r="BE40" i="3"/>
  <c r="BD40" i="3"/>
  <c r="AZ40" i="3"/>
  <c r="AX40" i="3"/>
  <c r="AW40" i="3"/>
  <c r="AV40" i="3"/>
  <c r="AR40" i="3"/>
  <c r="AP40" i="3"/>
  <c r="AO40" i="3"/>
  <c r="AN40" i="3"/>
  <c r="AK40" i="3"/>
  <c r="AF40" i="3"/>
  <c r="F40" i="3"/>
  <c r="BO39" i="3"/>
  <c r="BM39" i="3"/>
  <c r="BL39" i="3"/>
  <c r="BF39" i="3"/>
  <c r="BE39" i="3"/>
  <c r="BD39" i="3"/>
  <c r="AZ39" i="3"/>
  <c r="AX39" i="3"/>
  <c r="AW39" i="3"/>
  <c r="AV39" i="3"/>
  <c r="AR39" i="3"/>
  <c r="AP39" i="3"/>
  <c r="AO39" i="3"/>
  <c r="AN39" i="3"/>
  <c r="AK39" i="3"/>
  <c r="AF39" i="3"/>
  <c r="F39" i="3"/>
  <c r="BO38" i="3"/>
  <c r="BM38" i="3"/>
  <c r="BL38" i="3"/>
  <c r="BF38" i="3"/>
  <c r="BE38" i="3"/>
  <c r="BD38" i="3"/>
  <c r="AZ38" i="3"/>
  <c r="AX38" i="3"/>
  <c r="AW38" i="3"/>
  <c r="AV38" i="3"/>
  <c r="AR38" i="3"/>
  <c r="AP38" i="3"/>
  <c r="AO38" i="3"/>
  <c r="AN38" i="3"/>
  <c r="AK38" i="3"/>
  <c r="AF38" i="3"/>
  <c r="F38" i="3"/>
  <c r="BO37" i="3"/>
  <c r="BM37" i="3"/>
  <c r="BL37" i="3"/>
  <c r="BF37" i="3"/>
  <c r="BE37" i="3"/>
  <c r="BD37" i="3"/>
  <c r="AZ37" i="3"/>
  <c r="AX37" i="3"/>
  <c r="AW37" i="3"/>
  <c r="AV37" i="3"/>
  <c r="AR37" i="3"/>
  <c r="AP37" i="3"/>
  <c r="AO37" i="3"/>
  <c r="AN37" i="3"/>
  <c r="AK37" i="3"/>
  <c r="AF37" i="3"/>
  <c r="F37" i="3"/>
  <c r="BO36" i="3"/>
  <c r="BM36" i="3"/>
  <c r="BL36" i="3"/>
  <c r="BF36" i="3"/>
  <c r="BE36" i="3"/>
  <c r="BD36" i="3"/>
  <c r="AZ36" i="3"/>
  <c r="AX36" i="3"/>
  <c r="AW36" i="3"/>
  <c r="AV36" i="3"/>
  <c r="AR36" i="3"/>
  <c r="AP36" i="3"/>
  <c r="AO36" i="3"/>
  <c r="AN36" i="3"/>
  <c r="AK36" i="3"/>
  <c r="AF36" i="3"/>
  <c r="F36" i="3"/>
  <c r="BO35" i="3"/>
  <c r="BM35" i="3"/>
  <c r="BL35" i="3"/>
  <c r="BF35" i="3"/>
  <c r="BE35" i="3"/>
  <c r="BD35" i="3"/>
  <c r="AZ35" i="3"/>
  <c r="AX35" i="3"/>
  <c r="AW35" i="3"/>
  <c r="AV35" i="3"/>
  <c r="AR35" i="3"/>
  <c r="AP35" i="3"/>
  <c r="AO35" i="3"/>
  <c r="AN35" i="3"/>
  <c r="AK35" i="3"/>
  <c r="AF35" i="3"/>
  <c r="F35" i="3"/>
  <c r="BO34" i="3"/>
  <c r="BM34" i="3"/>
  <c r="BL34" i="3"/>
  <c r="BF34" i="3"/>
  <c r="BE34" i="3"/>
  <c r="BD34" i="3"/>
  <c r="AZ34" i="3"/>
  <c r="AX34" i="3"/>
  <c r="AW34" i="3"/>
  <c r="AV34" i="3"/>
  <c r="AR34" i="3"/>
  <c r="AP34" i="3"/>
  <c r="AO34" i="3"/>
  <c r="AN34" i="3"/>
  <c r="AK34" i="3"/>
  <c r="AF34" i="3"/>
  <c r="F34" i="3"/>
  <c r="BO33" i="3"/>
  <c r="BM33" i="3"/>
  <c r="BL33" i="3"/>
  <c r="BF33" i="3"/>
  <c r="BE33" i="3"/>
  <c r="BD33" i="3"/>
  <c r="AZ33" i="3"/>
  <c r="AX33" i="3"/>
  <c r="AW33" i="3"/>
  <c r="AV33" i="3"/>
  <c r="AR33" i="3"/>
  <c r="AP33" i="3"/>
  <c r="AO33" i="3"/>
  <c r="AN33" i="3"/>
  <c r="AK33" i="3"/>
  <c r="AF33" i="3"/>
  <c r="F33" i="3"/>
  <c r="BO32" i="3"/>
  <c r="BM32" i="3"/>
  <c r="BL32" i="3"/>
  <c r="BF32" i="3"/>
  <c r="BE32" i="3"/>
  <c r="BD32" i="3"/>
  <c r="AZ32" i="3"/>
  <c r="AX32" i="3"/>
  <c r="AW32" i="3"/>
  <c r="AV32" i="3"/>
  <c r="AR32" i="3"/>
  <c r="AP32" i="3"/>
  <c r="AO32" i="3"/>
  <c r="AN32" i="3"/>
  <c r="AK32" i="3"/>
  <c r="AF32" i="3"/>
  <c r="F32" i="3"/>
  <c r="BO31" i="3"/>
  <c r="BM31" i="3"/>
  <c r="BL31" i="3"/>
  <c r="BF31" i="3"/>
  <c r="BE31" i="3"/>
  <c r="BD31" i="3"/>
  <c r="AZ31" i="3"/>
  <c r="AX31" i="3"/>
  <c r="AW31" i="3"/>
  <c r="AV31" i="3"/>
  <c r="AR31" i="3"/>
  <c r="AP31" i="3"/>
  <c r="AO31" i="3"/>
  <c r="AN31" i="3"/>
  <c r="AK31" i="3"/>
  <c r="AF31" i="3"/>
  <c r="F31" i="3"/>
  <c r="BO30" i="3"/>
  <c r="BM30" i="3"/>
  <c r="BL30" i="3"/>
  <c r="BF30" i="3"/>
  <c r="BE30" i="3"/>
  <c r="BD30" i="3"/>
  <c r="AZ30" i="3"/>
  <c r="AX30" i="3"/>
  <c r="AW30" i="3"/>
  <c r="AV30" i="3"/>
  <c r="AR30" i="3"/>
  <c r="AP30" i="3"/>
  <c r="AO30" i="3"/>
  <c r="AN30" i="3"/>
  <c r="AK30" i="3"/>
  <c r="AF30" i="3"/>
  <c r="F30" i="3"/>
  <c r="BO29" i="3"/>
  <c r="BM29" i="3"/>
  <c r="BL29" i="3"/>
  <c r="BF29" i="3"/>
  <c r="BE29" i="3"/>
  <c r="BD29" i="3"/>
  <c r="AZ29" i="3"/>
  <c r="AX29" i="3"/>
  <c r="AW29" i="3"/>
  <c r="AV29" i="3"/>
  <c r="AR29" i="3"/>
  <c r="AP29" i="3"/>
  <c r="AO29" i="3"/>
  <c r="AN29" i="3"/>
  <c r="AK29" i="3"/>
  <c r="AF29" i="3"/>
  <c r="F29" i="3"/>
  <c r="BO28" i="3"/>
  <c r="BM28" i="3"/>
  <c r="BL28" i="3"/>
  <c r="BE28" i="3"/>
  <c r="BD28" i="3"/>
  <c r="AZ28" i="3"/>
  <c r="AX28" i="3"/>
  <c r="AW28" i="3"/>
  <c r="AV28" i="3"/>
  <c r="AR28" i="3"/>
  <c r="AN28" i="3"/>
  <c r="AK28" i="3"/>
  <c r="AF28" i="3"/>
  <c r="F28" i="3"/>
  <c r="BO27" i="3"/>
  <c r="BM27" i="3"/>
  <c r="BL27" i="3"/>
  <c r="BF27" i="3"/>
  <c r="BE27" i="3"/>
  <c r="BD27" i="3"/>
  <c r="AZ27" i="3"/>
  <c r="AX27" i="3"/>
  <c r="AW27" i="3"/>
  <c r="AV27" i="3"/>
  <c r="AR27" i="3"/>
  <c r="AP27" i="3"/>
  <c r="AO27" i="3"/>
  <c r="AN27" i="3"/>
  <c r="AK27" i="3"/>
  <c r="AF27" i="3"/>
  <c r="F27" i="3"/>
  <c r="BO26" i="3"/>
  <c r="BM26" i="3"/>
  <c r="BL26" i="3"/>
  <c r="BF26" i="3"/>
  <c r="BE26" i="3"/>
  <c r="BD26" i="3"/>
  <c r="AZ26" i="3"/>
  <c r="AX26" i="3"/>
  <c r="AW26" i="3"/>
  <c r="AV26" i="3"/>
  <c r="AR26" i="3"/>
  <c r="AP26" i="3"/>
  <c r="AO26" i="3"/>
  <c r="AN26" i="3"/>
  <c r="AK26" i="3"/>
  <c r="AF26" i="3"/>
  <c r="F26" i="3"/>
  <c r="BO25" i="3"/>
  <c r="BM25" i="3"/>
  <c r="BL25" i="3"/>
  <c r="BF25" i="3"/>
  <c r="BE25" i="3"/>
  <c r="BD25" i="3"/>
  <c r="AZ25" i="3"/>
  <c r="AX25" i="3"/>
  <c r="AW25" i="3"/>
  <c r="AV25" i="3"/>
  <c r="AR25" i="3"/>
  <c r="AP25" i="3"/>
  <c r="AO25" i="3"/>
  <c r="AN25" i="3"/>
  <c r="AK25" i="3"/>
  <c r="AF25" i="3"/>
  <c r="F25" i="3"/>
  <c r="BO24" i="3"/>
  <c r="BM24" i="3"/>
  <c r="BL24" i="3"/>
  <c r="BF24" i="3"/>
  <c r="BE24" i="3"/>
  <c r="BD24" i="3"/>
  <c r="AZ24" i="3"/>
  <c r="AX24" i="3"/>
  <c r="AW24" i="3"/>
  <c r="AV24" i="3"/>
  <c r="AR24" i="3"/>
  <c r="AP24" i="3"/>
  <c r="AO24" i="3"/>
  <c r="AN24" i="3"/>
  <c r="AK24" i="3"/>
  <c r="AF24" i="3"/>
  <c r="F24" i="3"/>
  <c r="BO23" i="3"/>
  <c r="BM23" i="3"/>
  <c r="BL23" i="3"/>
  <c r="BF23" i="3"/>
  <c r="BE23" i="3"/>
  <c r="BD23" i="3"/>
  <c r="AZ23" i="3"/>
  <c r="AX23" i="3"/>
  <c r="AW23" i="3"/>
  <c r="AV23" i="3"/>
  <c r="AR23" i="3"/>
  <c r="AP23" i="3"/>
  <c r="AO23" i="3"/>
  <c r="AN23" i="3"/>
  <c r="AK23" i="3"/>
  <c r="AF23" i="3"/>
  <c r="F23" i="3"/>
  <c r="BO22" i="3"/>
  <c r="BM22" i="3"/>
  <c r="BL22" i="3"/>
  <c r="BF22" i="3"/>
  <c r="BE22" i="3"/>
  <c r="BD22" i="3"/>
  <c r="AZ22" i="3"/>
  <c r="AX22" i="3"/>
  <c r="AW22" i="3"/>
  <c r="AV22" i="3"/>
  <c r="AR22" i="3"/>
  <c r="AP22" i="3"/>
  <c r="AO22" i="3"/>
  <c r="AN22" i="3"/>
  <c r="AK22" i="3"/>
  <c r="AF22" i="3"/>
  <c r="F22" i="3"/>
  <c r="BO21" i="3"/>
  <c r="BM21" i="3"/>
  <c r="BL21" i="3"/>
  <c r="BF21" i="3"/>
  <c r="BE21" i="3"/>
  <c r="BD21" i="3"/>
  <c r="AZ21" i="3"/>
  <c r="AX21" i="3"/>
  <c r="AW21" i="3"/>
  <c r="AV21" i="3"/>
  <c r="AR21" i="3"/>
  <c r="AP21" i="3"/>
  <c r="AO21" i="3"/>
  <c r="AN21" i="3"/>
  <c r="AK21" i="3"/>
  <c r="AF21" i="3"/>
  <c r="F21" i="3"/>
  <c r="BO20" i="3"/>
  <c r="BM20" i="3"/>
  <c r="BL20" i="3"/>
  <c r="BF20" i="3"/>
  <c r="BE20" i="3"/>
  <c r="BD20" i="3"/>
  <c r="AZ20" i="3"/>
  <c r="AX20" i="3"/>
  <c r="AW20" i="3"/>
  <c r="AV20" i="3"/>
  <c r="AR20" i="3"/>
  <c r="AP20" i="3"/>
  <c r="AO20" i="3"/>
  <c r="AN20" i="3"/>
  <c r="AK20" i="3"/>
  <c r="AF20" i="3"/>
  <c r="F20" i="3"/>
  <c r="BO19" i="3"/>
  <c r="BM19" i="3"/>
  <c r="BL19" i="3"/>
  <c r="BF19" i="3"/>
  <c r="BE19" i="3"/>
  <c r="BD19" i="3"/>
  <c r="AZ19" i="3"/>
  <c r="AX19" i="3"/>
  <c r="AW19" i="3"/>
  <c r="AV19" i="3"/>
  <c r="AR19" i="3"/>
  <c r="AP19" i="3"/>
  <c r="AO19" i="3"/>
  <c r="AN19" i="3"/>
  <c r="AK19" i="3"/>
  <c r="AF19" i="3"/>
  <c r="F19" i="3"/>
  <c r="BO18" i="3"/>
  <c r="BM18" i="3"/>
  <c r="BL18" i="3"/>
  <c r="BF18" i="3"/>
  <c r="BE18" i="3"/>
  <c r="BD18" i="3"/>
  <c r="AZ18" i="3"/>
  <c r="AX18" i="3"/>
  <c r="AW18" i="3"/>
  <c r="AV18" i="3"/>
  <c r="AR18" i="3"/>
  <c r="AP18" i="3"/>
  <c r="AO18" i="3"/>
  <c r="AN18" i="3"/>
  <c r="AK18" i="3"/>
  <c r="AF18" i="3"/>
  <c r="N18" i="3"/>
  <c r="M18" i="3"/>
  <c r="L18" i="3"/>
  <c r="O18" i="3" s="1"/>
  <c r="Q18" i="3" s="1"/>
  <c r="U18" i="3" s="1"/>
  <c r="F18" i="3"/>
  <c r="BO17" i="3"/>
  <c r="BM17" i="3"/>
  <c r="BL17" i="3"/>
  <c r="BF17" i="3"/>
  <c r="BE17" i="3"/>
  <c r="BD17" i="3"/>
  <c r="AZ17" i="3"/>
  <c r="AX17" i="3"/>
  <c r="AW17" i="3"/>
  <c r="AV17" i="3"/>
  <c r="AR17" i="3"/>
  <c r="AP17" i="3"/>
  <c r="AO17" i="3"/>
  <c r="AN17" i="3"/>
  <c r="AK17" i="3"/>
  <c r="AF17" i="3"/>
  <c r="O17" i="3"/>
  <c r="R17" i="3" s="1"/>
  <c r="V17" i="3" s="1"/>
  <c r="Z17" i="3" s="1"/>
  <c r="AD17" i="3" s="1"/>
  <c r="N17" i="3"/>
  <c r="M17" i="3"/>
  <c r="L17" i="3"/>
  <c r="F17" i="3"/>
  <c r="BO16" i="3"/>
  <c r="BM16" i="3"/>
  <c r="BL16" i="3"/>
  <c r="BF16" i="3"/>
  <c r="BE16" i="3"/>
  <c r="BD16" i="3"/>
  <c r="AZ16" i="3"/>
  <c r="AX16" i="3"/>
  <c r="AW16" i="3"/>
  <c r="AV16" i="3"/>
  <c r="AR16" i="3"/>
  <c r="AP16" i="3"/>
  <c r="AO16" i="3"/>
  <c r="AN16" i="3"/>
  <c r="AK16" i="3"/>
  <c r="AF16" i="3"/>
  <c r="O16" i="3"/>
  <c r="S16" i="3" s="1"/>
  <c r="W16" i="3" s="1"/>
  <c r="AA16" i="3" s="1"/>
  <c r="AE16" i="3" s="1"/>
  <c r="N16" i="3"/>
  <c r="M16" i="3"/>
  <c r="L16" i="3"/>
  <c r="F16" i="3"/>
  <c r="BO15" i="3"/>
  <c r="BM15" i="3"/>
  <c r="BL15" i="3"/>
  <c r="BF15" i="3"/>
  <c r="BE15" i="3"/>
  <c r="BD15" i="3"/>
  <c r="AZ15" i="3"/>
  <c r="AX15" i="3"/>
  <c r="AW15" i="3"/>
  <c r="AV15" i="3"/>
  <c r="AR15" i="3"/>
  <c r="AP15" i="3"/>
  <c r="AO15" i="3"/>
  <c r="AN15" i="3"/>
  <c r="AK15" i="3"/>
  <c r="AF15" i="3"/>
  <c r="N15" i="3"/>
  <c r="M15" i="3"/>
  <c r="L15" i="3"/>
  <c r="O15" i="3" s="1"/>
  <c r="F15" i="3"/>
  <c r="BO14" i="3"/>
  <c r="BM14" i="3"/>
  <c r="BL14" i="3"/>
  <c r="BF14" i="3"/>
  <c r="BE14" i="3"/>
  <c r="BD14" i="3"/>
  <c r="AZ14" i="3"/>
  <c r="AX14" i="3"/>
  <c r="AW14" i="3"/>
  <c r="AV14" i="3"/>
  <c r="AR14" i="3"/>
  <c r="AP14" i="3"/>
  <c r="AO14" i="3"/>
  <c r="AN14" i="3"/>
  <c r="AK14" i="3"/>
  <c r="AF14" i="3"/>
  <c r="N14" i="3"/>
  <c r="M14" i="3"/>
  <c r="L14" i="3"/>
  <c r="O14" i="3" s="1"/>
  <c r="Q14" i="3" s="1"/>
  <c r="U14" i="3" s="1"/>
  <c r="Y14" i="3" s="1"/>
  <c r="AC14" i="3" s="1"/>
  <c r="F14" i="3"/>
  <c r="BO13" i="3"/>
  <c r="BM13" i="3"/>
  <c r="BL13" i="3"/>
  <c r="BF13" i="3"/>
  <c r="BE13" i="3"/>
  <c r="BD13" i="3"/>
  <c r="AZ13" i="3"/>
  <c r="AX13" i="3"/>
  <c r="AW13" i="3"/>
  <c r="AV13" i="3"/>
  <c r="AR13" i="3"/>
  <c r="AP13" i="3"/>
  <c r="AO13" i="3"/>
  <c r="AN13" i="3"/>
  <c r="AK13" i="3"/>
  <c r="AF13" i="3"/>
  <c r="N13" i="3"/>
  <c r="O13" i="3" s="1"/>
  <c r="M13" i="3"/>
  <c r="L13" i="3"/>
  <c r="F13" i="3"/>
  <c r="BO12" i="3"/>
  <c r="BM12" i="3"/>
  <c r="BL12" i="3"/>
  <c r="BF12" i="3"/>
  <c r="BE12" i="3"/>
  <c r="BD12" i="3"/>
  <c r="AZ12" i="3"/>
  <c r="AX12" i="3"/>
  <c r="AW12" i="3"/>
  <c r="AV12" i="3"/>
  <c r="AR12" i="3"/>
  <c r="AP12" i="3"/>
  <c r="AO12" i="3"/>
  <c r="AN12" i="3"/>
  <c r="AK12" i="3"/>
  <c r="AF12" i="3"/>
  <c r="N12" i="3"/>
  <c r="M12" i="3"/>
  <c r="L12" i="3"/>
  <c r="O12" i="3" s="1"/>
  <c r="F12" i="3"/>
  <c r="BO11" i="3"/>
  <c r="BM11" i="3"/>
  <c r="BL11" i="3"/>
  <c r="BF11" i="3"/>
  <c r="BE11" i="3"/>
  <c r="BD11" i="3"/>
  <c r="AZ11" i="3"/>
  <c r="AX11" i="3"/>
  <c r="AW11" i="3"/>
  <c r="AV11" i="3"/>
  <c r="AR11" i="3"/>
  <c r="AP11" i="3"/>
  <c r="AO11" i="3"/>
  <c r="AN11" i="3"/>
  <c r="AK11" i="3"/>
  <c r="AF11" i="3"/>
  <c r="N11" i="3"/>
  <c r="M11" i="3"/>
  <c r="L11" i="3"/>
  <c r="O11" i="3" s="1"/>
  <c r="F11" i="3"/>
  <c r="BO10" i="3"/>
  <c r="BM10" i="3"/>
  <c r="BL10" i="3"/>
  <c r="BF10" i="3"/>
  <c r="BE10" i="3"/>
  <c r="BD10" i="3"/>
  <c r="AZ10" i="3"/>
  <c r="AX10" i="3"/>
  <c r="AW10" i="3"/>
  <c r="AV10" i="3"/>
  <c r="AR10" i="3"/>
  <c r="AP10" i="3"/>
  <c r="AO10" i="3"/>
  <c r="AN10" i="3"/>
  <c r="AK10" i="3"/>
  <c r="AF10" i="3"/>
  <c r="R10" i="3"/>
  <c r="V10" i="3" s="1"/>
  <c r="Z10" i="3" s="1"/>
  <c r="AD10" i="3" s="1"/>
  <c r="N10" i="3"/>
  <c r="M10" i="3"/>
  <c r="L10" i="3"/>
  <c r="O10" i="3" s="1"/>
  <c r="Q10" i="3" s="1"/>
  <c r="U10" i="3" s="1"/>
  <c r="Y10" i="3" s="1"/>
  <c r="AC10" i="3" s="1"/>
  <c r="F10" i="3"/>
  <c r="BO9" i="3"/>
  <c r="BM9" i="3"/>
  <c r="BL9" i="3"/>
  <c r="BF9" i="3"/>
  <c r="BE9" i="3"/>
  <c r="BD9" i="3"/>
  <c r="AZ9" i="3"/>
  <c r="AX9" i="3"/>
  <c r="AW9" i="3"/>
  <c r="AV9" i="3"/>
  <c r="AR9" i="3"/>
  <c r="AP9" i="3"/>
  <c r="AO9" i="3"/>
  <c r="AN9" i="3"/>
  <c r="AK9" i="3"/>
  <c r="AF9" i="3"/>
  <c r="O9" i="3"/>
  <c r="S9" i="3" s="1"/>
  <c r="W9" i="3" s="1"/>
  <c r="AA9" i="3" s="1"/>
  <c r="AE9" i="3" s="1"/>
  <c r="N9" i="3"/>
  <c r="M9" i="3"/>
  <c r="L9" i="3"/>
  <c r="F9" i="3"/>
  <c r="BO8" i="3"/>
  <c r="BM8" i="3"/>
  <c r="BL8" i="3"/>
  <c r="BF8" i="3"/>
  <c r="BE8" i="3"/>
  <c r="BD8" i="3"/>
  <c r="AZ8" i="3"/>
  <c r="AX8" i="3"/>
  <c r="AW8" i="3"/>
  <c r="AV8" i="3"/>
  <c r="AR8" i="3"/>
  <c r="AP8" i="3"/>
  <c r="AO8" i="3"/>
  <c r="AN8" i="3"/>
  <c r="AK8" i="3"/>
  <c r="AF8" i="3"/>
  <c r="N8" i="3"/>
  <c r="M8" i="3"/>
  <c r="L8" i="3"/>
  <c r="O8" i="3" s="1"/>
  <c r="F8" i="3"/>
  <c r="BO108" i="2"/>
  <c r="BO107" i="2"/>
  <c r="BO106" i="2"/>
  <c r="BO105" i="2"/>
  <c r="BO104" i="2"/>
  <c r="BO103" i="2"/>
  <c r="BO102" i="2"/>
  <c r="BO101" i="2"/>
  <c r="BO100" i="2"/>
  <c r="BO99" i="2"/>
  <c r="BO98" i="2"/>
  <c r="BO97" i="2"/>
  <c r="BO96" i="2"/>
  <c r="BO95" i="2"/>
  <c r="BO94" i="2"/>
  <c r="BO93" i="2"/>
  <c r="BO92" i="2"/>
  <c r="BO91" i="2"/>
  <c r="BO90" i="2"/>
  <c r="BO89" i="2"/>
  <c r="BO88" i="2"/>
  <c r="BO87" i="2"/>
  <c r="BO86" i="2"/>
  <c r="BO85" i="2"/>
  <c r="BO84" i="2"/>
  <c r="BO83" i="2"/>
  <c r="BO82" i="2"/>
  <c r="BO81" i="2"/>
  <c r="BO80" i="2"/>
  <c r="BO79" i="2"/>
  <c r="BO78" i="2"/>
  <c r="BO77" i="2"/>
  <c r="BO76" i="2"/>
  <c r="BO75" i="2"/>
  <c r="BO74" i="2"/>
  <c r="BO73" i="2"/>
  <c r="BO72" i="2"/>
  <c r="BO71" i="2"/>
  <c r="BO70" i="2"/>
  <c r="BO69" i="2"/>
  <c r="BO68" i="2"/>
  <c r="BO67" i="2"/>
  <c r="BO66" i="2"/>
  <c r="BO65" i="2"/>
  <c r="BO64" i="2"/>
  <c r="BO63" i="2"/>
  <c r="BO62" i="2"/>
  <c r="BO61" i="2"/>
  <c r="BO60" i="2"/>
  <c r="BO59" i="2"/>
  <c r="BO58" i="2"/>
  <c r="BO57" i="2"/>
  <c r="BO56" i="2"/>
  <c r="BO55" i="2"/>
  <c r="BO54" i="2"/>
  <c r="BO53" i="2"/>
  <c r="BO52" i="2"/>
  <c r="BO51" i="2"/>
  <c r="BO50" i="2"/>
  <c r="BO49" i="2"/>
  <c r="BO48" i="2"/>
  <c r="BO47" i="2"/>
  <c r="BO46" i="2"/>
  <c r="BO45" i="2"/>
  <c r="BO44" i="2"/>
  <c r="BO43" i="2"/>
  <c r="BO42" i="2"/>
  <c r="BO41" i="2"/>
  <c r="BO40" i="2"/>
  <c r="BO39" i="2"/>
  <c r="BO38" i="2"/>
  <c r="BO37" i="2"/>
  <c r="BO36" i="2"/>
  <c r="BO35" i="2"/>
  <c r="BO34" i="2"/>
  <c r="BO33" i="2"/>
  <c r="BO32" i="2"/>
  <c r="BO31" i="2"/>
  <c r="BO30" i="2"/>
  <c r="BO29" i="2"/>
  <c r="BO28" i="2"/>
  <c r="BO27" i="2"/>
  <c r="BO26" i="2"/>
  <c r="BO25" i="2"/>
  <c r="BO24" i="2"/>
  <c r="BO23" i="2"/>
  <c r="BO22" i="2"/>
  <c r="BO21" i="2"/>
  <c r="BO20" i="2"/>
  <c r="BO19" i="2"/>
  <c r="BO18" i="2"/>
  <c r="BO17" i="2"/>
  <c r="BO16" i="2"/>
  <c r="BO15" i="2"/>
  <c r="BO14" i="2"/>
  <c r="BO13" i="2"/>
  <c r="BO12" i="2"/>
  <c r="BO11" i="2"/>
  <c r="BO10" i="2"/>
  <c r="BO9" i="2"/>
  <c r="BO8" i="2"/>
  <c r="BF108" i="2"/>
  <c r="BF107" i="2"/>
  <c r="BF106" i="2"/>
  <c r="BF105" i="2"/>
  <c r="BF104" i="2"/>
  <c r="BF103" i="2"/>
  <c r="BF102" i="2"/>
  <c r="BF101" i="2"/>
  <c r="BF100" i="2"/>
  <c r="BF99" i="2"/>
  <c r="BF98" i="2"/>
  <c r="BF97" i="2"/>
  <c r="BF96" i="2"/>
  <c r="BF95" i="2"/>
  <c r="BF94" i="2"/>
  <c r="BF93" i="2"/>
  <c r="BF92" i="2"/>
  <c r="BF91" i="2"/>
  <c r="BF90" i="2"/>
  <c r="BF89" i="2"/>
  <c r="BF88" i="2"/>
  <c r="BF87" i="2"/>
  <c r="BF86" i="2"/>
  <c r="BF85" i="2"/>
  <c r="BF84" i="2"/>
  <c r="BF83" i="2"/>
  <c r="BF82" i="2"/>
  <c r="BF81" i="2"/>
  <c r="BF80" i="2"/>
  <c r="BF79" i="2"/>
  <c r="BF78" i="2"/>
  <c r="BF77" i="2"/>
  <c r="BF76" i="2"/>
  <c r="BF75" i="2"/>
  <c r="BF74" i="2"/>
  <c r="BF73" i="2"/>
  <c r="BF72" i="2"/>
  <c r="BF71" i="2"/>
  <c r="BF70" i="2"/>
  <c r="BF69" i="2"/>
  <c r="BF68" i="2"/>
  <c r="BF67" i="2"/>
  <c r="BF66" i="2"/>
  <c r="BF65" i="2"/>
  <c r="BF64" i="2"/>
  <c r="BF63" i="2"/>
  <c r="BF62" i="2"/>
  <c r="BF61" i="2"/>
  <c r="BF60" i="2"/>
  <c r="BF59" i="2"/>
  <c r="BF58" i="2"/>
  <c r="BF57" i="2"/>
  <c r="BF56" i="2"/>
  <c r="BF55" i="2"/>
  <c r="BF54" i="2"/>
  <c r="BF53" i="2"/>
  <c r="BF52" i="2"/>
  <c r="BF51" i="2"/>
  <c r="BF50" i="2"/>
  <c r="BF49" i="2"/>
  <c r="BF48" i="2"/>
  <c r="BF47" i="2"/>
  <c r="BF46" i="2"/>
  <c r="BF45" i="2"/>
  <c r="BF44" i="2"/>
  <c r="BF43" i="2"/>
  <c r="BF42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BF27" i="2"/>
  <c r="BF26" i="2"/>
  <c r="BF25" i="2"/>
  <c r="BF24" i="2"/>
  <c r="BF23" i="2"/>
  <c r="BF22" i="2"/>
  <c r="BF21" i="2"/>
  <c r="BF20" i="2"/>
  <c r="BF19" i="2"/>
  <c r="BF18" i="2"/>
  <c r="BF17" i="2"/>
  <c r="BF16" i="2"/>
  <c r="BF15" i="2"/>
  <c r="BF14" i="2"/>
  <c r="BF13" i="2"/>
  <c r="BF12" i="2"/>
  <c r="BF11" i="2"/>
  <c r="BF10" i="2"/>
  <c r="BF9" i="2"/>
  <c r="BF8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X8" i="2"/>
  <c r="AP108" i="2"/>
  <c r="AP9" i="2"/>
  <c r="AP8" i="2"/>
  <c r="AA51" i="7" l="1"/>
  <c r="AE51" i="7" s="1"/>
  <c r="BD44" i="7"/>
  <c r="F46" i="7"/>
  <c r="BD63" i="7"/>
  <c r="F43" i="7"/>
  <c r="AV39" i="7"/>
  <c r="AV38" i="7"/>
  <c r="F71" i="7"/>
  <c r="F42" i="7"/>
  <c r="AV51" i="7"/>
  <c r="F40" i="7"/>
  <c r="AA38" i="7"/>
  <c r="AE38" i="7" s="1"/>
  <c r="AN43" i="7"/>
  <c r="AP35" i="7"/>
  <c r="AP36" i="7"/>
  <c r="AA49" i="7"/>
  <c r="AE49" i="7" s="1"/>
  <c r="F67" i="7"/>
  <c r="AV49" i="7"/>
  <c r="F69" i="7"/>
  <c r="F54" i="7"/>
  <c r="AV61" i="7"/>
  <c r="AN67" i="7"/>
  <c r="F59" i="7"/>
  <c r="AA61" i="7"/>
  <c r="AE61" i="7" s="1"/>
  <c r="F37" i="7"/>
  <c r="F56" i="7"/>
  <c r="F41" i="7"/>
  <c r="F34" i="7"/>
  <c r="AK96" i="7"/>
  <c r="F39" i="7"/>
  <c r="AK104" i="7"/>
  <c r="AK88" i="7"/>
  <c r="AN88" i="7"/>
  <c r="AK100" i="7"/>
  <c r="AN100" i="7"/>
  <c r="AN60" i="7"/>
  <c r="AK60" i="7"/>
  <c r="AN91" i="7"/>
  <c r="AN58" i="7"/>
  <c r="AK58" i="7"/>
  <c r="AN94" i="7"/>
  <c r="AK94" i="7"/>
  <c r="AR54" i="7"/>
  <c r="AV54" i="7"/>
  <c r="AK68" i="7"/>
  <c r="AN68" i="7"/>
  <c r="AR42" i="7"/>
  <c r="AV42" i="7"/>
  <c r="AR64" i="7"/>
  <c r="AV64" i="7"/>
  <c r="AN57" i="7"/>
  <c r="AK57" i="7"/>
  <c r="AK56" i="7"/>
  <c r="AN56" i="7"/>
  <c r="BL37" i="7"/>
  <c r="BO37" i="7"/>
  <c r="AK102" i="7"/>
  <c r="AN102" i="7"/>
  <c r="BO36" i="7"/>
  <c r="BL36" i="7"/>
  <c r="AN89" i="7"/>
  <c r="AK89" i="7"/>
  <c r="AV45" i="7"/>
  <c r="AR45" i="7"/>
  <c r="AR56" i="7"/>
  <c r="AV56" i="7"/>
  <c r="AA56" i="7"/>
  <c r="AE56" i="7" s="1"/>
  <c r="AK35" i="7"/>
  <c r="AN35" i="7"/>
  <c r="AV50" i="7"/>
  <c r="AR50" i="7"/>
  <c r="AK55" i="7"/>
  <c r="AN55" i="7"/>
  <c r="F35" i="7"/>
  <c r="AK101" i="7"/>
  <c r="AN101" i="7"/>
  <c r="AR57" i="7"/>
  <c r="AV57" i="7"/>
  <c r="AZ96" i="7"/>
  <c r="BD96" i="7"/>
  <c r="AR52" i="7"/>
  <c r="AV52" i="7"/>
  <c r="AK45" i="7"/>
  <c r="AN45" i="7"/>
  <c r="F66" i="7"/>
  <c r="AK44" i="7"/>
  <c r="AN44" i="7"/>
  <c r="AK90" i="7"/>
  <c r="AN90" i="7"/>
  <c r="AK77" i="7"/>
  <c r="AN77" i="7"/>
  <c r="BO34" i="7"/>
  <c r="BL34" i="7"/>
  <c r="AV44" i="7"/>
  <c r="AR44" i="7"/>
  <c r="AN37" i="7"/>
  <c r="AK37" i="7"/>
  <c r="AN61" i="7"/>
  <c r="AK61" i="7"/>
  <c r="AZ84" i="7"/>
  <c r="BD84" i="7"/>
  <c r="AV40" i="7"/>
  <c r="AR40" i="7"/>
  <c r="F63" i="7"/>
  <c r="AK78" i="7"/>
  <c r="AN78" i="7"/>
  <c r="AR60" i="7"/>
  <c r="AV60" i="7"/>
  <c r="AK65" i="7"/>
  <c r="AN65" i="7"/>
  <c r="F68" i="7"/>
  <c r="F65" i="7"/>
  <c r="AR70" i="7"/>
  <c r="AV70" i="7"/>
  <c r="F45" i="7"/>
  <c r="AX72" i="7"/>
  <c r="AQ72" i="7"/>
  <c r="E72" i="7"/>
  <c r="AV68" i="7"/>
  <c r="AR68" i="7"/>
  <c r="AZ72" i="7"/>
  <c r="BD72" i="7"/>
  <c r="F61" i="7"/>
  <c r="AZ95" i="7"/>
  <c r="BD95" i="7"/>
  <c r="BD94" i="7"/>
  <c r="AZ94" i="7"/>
  <c r="F60" i="7"/>
  <c r="AK66" i="7"/>
  <c r="AN66" i="7"/>
  <c r="AV48" i="7"/>
  <c r="AR48" i="7"/>
  <c r="AK53" i="7"/>
  <c r="AN53" i="7"/>
  <c r="AR58" i="7"/>
  <c r="AV58" i="7"/>
  <c r="AZ86" i="7"/>
  <c r="BD86" i="7"/>
  <c r="AA50" i="7"/>
  <c r="AE50" i="7" s="1"/>
  <c r="AZ60" i="7"/>
  <c r="BD60" i="7"/>
  <c r="BD83" i="7"/>
  <c r="AZ83" i="7"/>
  <c r="AZ82" i="7"/>
  <c r="BD82" i="7"/>
  <c r="F58" i="7"/>
  <c r="AZ93" i="7"/>
  <c r="BD93" i="7"/>
  <c r="BD68" i="7"/>
  <c r="AZ68" i="7"/>
  <c r="AK54" i="7"/>
  <c r="AN54" i="7"/>
  <c r="AR36" i="7"/>
  <c r="AV36" i="7"/>
  <c r="AK41" i="7"/>
  <c r="AN41" i="7"/>
  <c r="AR46" i="7"/>
  <c r="AV46" i="7"/>
  <c r="AZ74" i="7"/>
  <c r="BD74" i="7"/>
  <c r="AA68" i="7"/>
  <c r="AE68" i="7" s="1"/>
  <c r="AZ48" i="7"/>
  <c r="BD48" i="7"/>
  <c r="AZ71" i="7"/>
  <c r="BD71" i="7"/>
  <c r="BD70" i="7"/>
  <c r="AZ70" i="7"/>
  <c r="F55" i="7"/>
  <c r="AZ81" i="7"/>
  <c r="BD81" i="7"/>
  <c r="AK42" i="7"/>
  <c r="AN42" i="7"/>
  <c r="AZ62" i="7"/>
  <c r="BD62" i="7"/>
  <c r="BD98" i="7"/>
  <c r="AZ98" i="7"/>
  <c r="AZ36" i="7"/>
  <c r="BD36" i="7"/>
  <c r="AN95" i="7"/>
  <c r="AK95" i="7"/>
  <c r="F50" i="7"/>
  <c r="AZ59" i="7"/>
  <c r="BD59" i="7"/>
  <c r="F47" i="7"/>
  <c r="AZ58" i="7"/>
  <c r="BD58" i="7"/>
  <c r="AZ69" i="7"/>
  <c r="BD69" i="7"/>
  <c r="F52" i="7"/>
  <c r="AZ91" i="7"/>
  <c r="BD91" i="7"/>
  <c r="F57" i="7"/>
  <c r="AZ90" i="7"/>
  <c r="BD90" i="7"/>
  <c r="F62" i="7"/>
  <c r="AK98" i="7"/>
  <c r="AN98" i="7"/>
  <c r="AZ50" i="7"/>
  <c r="BD50" i="7"/>
  <c r="AK83" i="7"/>
  <c r="AN83" i="7"/>
  <c r="BD47" i="7"/>
  <c r="AZ47" i="7"/>
  <c r="BD46" i="7"/>
  <c r="AZ46" i="7"/>
  <c r="AZ57" i="7"/>
  <c r="BD57" i="7"/>
  <c r="AK103" i="7"/>
  <c r="AN103" i="7"/>
  <c r="F49" i="7"/>
  <c r="AZ79" i="7"/>
  <c r="BD79" i="7"/>
  <c r="AZ78" i="7"/>
  <c r="BD78" i="7"/>
  <c r="AZ88" i="7"/>
  <c r="BD88" i="7"/>
  <c r="AN99" i="7"/>
  <c r="AK99" i="7"/>
  <c r="AK86" i="7"/>
  <c r="AN86" i="7"/>
  <c r="BD38" i="7"/>
  <c r="AZ38" i="7"/>
  <c r="D99" i="7"/>
  <c r="BF99" i="7"/>
  <c r="AY99" i="7"/>
  <c r="AK69" i="7"/>
  <c r="AN69" i="7"/>
  <c r="AA63" i="7"/>
  <c r="AE63" i="7" s="1"/>
  <c r="AA42" i="7"/>
  <c r="AE42" i="7" s="1"/>
  <c r="AN49" i="7"/>
  <c r="AV63" i="7"/>
  <c r="BD92" i="7"/>
  <c r="AK71" i="7"/>
  <c r="AN71" i="7"/>
  <c r="BD34" i="7"/>
  <c r="AZ34" i="7"/>
  <c r="F44" i="7"/>
  <c r="AZ45" i="7"/>
  <c r="BD45" i="7"/>
  <c r="BD67" i="7"/>
  <c r="AZ67" i="7"/>
  <c r="BD66" i="7"/>
  <c r="AZ66" i="7"/>
  <c r="AZ76" i="7"/>
  <c r="BD76" i="7"/>
  <c r="AK87" i="7"/>
  <c r="AN87" i="7"/>
  <c r="AK74" i="7"/>
  <c r="AN74" i="7"/>
  <c r="BO38" i="7"/>
  <c r="BL38" i="7"/>
  <c r="AA54" i="7"/>
  <c r="AE54" i="7" s="1"/>
  <c r="AK59" i="7"/>
  <c r="AN59" i="7"/>
  <c r="AR65" i="7"/>
  <c r="AV65" i="7"/>
  <c r="AN93" i="7"/>
  <c r="AK93" i="7"/>
  <c r="AK92" i="7"/>
  <c r="AN92" i="7"/>
  <c r="AN79" i="7"/>
  <c r="AK79" i="7"/>
  <c r="BD55" i="7"/>
  <c r="AZ55" i="7"/>
  <c r="BD54" i="7"/>
  <c r="AZ54" i="7"/>
  <c r="AZ64" i="7"/>
  <c r="BD64" i="7"/>
  <c r="F51" i="7"/>
  <c r="AK62" i="7"/>
  <c r="AN62" i="7"/>
  <c r="AN85" i="7"/>
  <c r="AK85" i="7"/>
  <c r="F72" i="7"/>
  <c r="AR66" i="7"/>
  <c r="AV66" i="7"/>
  <c r="AK47" i="7"/>
  <c r="AN47" i="7"/>
  <c r="F36" i="7"/>
  <c r="AK81" i="7"/>
  <c r="AN81" i="7"/>
  <c r="AK80" i="7"/>
  <c r="AN80" i="7"/>
  <c r="AR62" i="7"/>
  <c r="AV62" i="7"/>
  <c r="F38" i="7"/>
  <c r="AZ43" i="7"/>
  <c r="BD43" i="7"/>
  <c r="AZ42" i="7"/>
  <c r="BD42" i="7"/>
  <c r="AZ52" i="7"/>
  <c r="BD52" i="7"/>
  <c r="F48" i="7"/>
  <c r="AR69" i="7"/>
  <c r="AV69" i="7"/>
  <c r="AA69" i="7"/>
  <c r="AE69" i="7" s="1"/>
  <c r="AK50" i="7"/>
  <c r="AN50" i="7"/>
  <c r="AN73" i="7"/>
  <c r="AK73" i="7"/>
  <c r="BH39" i="7"/>
  <c r="G39" i="7"/>
  <c r="DL39" i="7"/>
  <c r="AJ105" i="7"/>
  <c r="Y105" i="7" s="1"/>
  <c r="AC105" i="7" s="1"/>
  <c r="C105" i="7"/>
  <c r="CV41" i="7"/>
  <c r="CV42" i="7" s="1"/>
  <c r="CV43" i="7" s="1"/>
  <c r="CV44" i="7" s="1"/>
  <c r="CV45" i="7" s="1"/>
  <c r="CV46" i="7" s="1"/>
  <c r="CV47" i="7" s="1"/>
  <c r="CV48" i="7" s="1"/>
  <c r="CV49" i="7" s="1"/>
  <c r="CV50" i="7" s="1"/>
  <c r="CV51" i="7" s="1"/>
  <c r="CV52" i="7" s="1"/>
  <c r="CV53" i="7" s="1"/>
  <c r="CV54" i="7" s="1"/>
  <c r="CV55" i="7" s="1"/>
  <c r="CV56" i="7" s="1"/>
  <c r="CV57" i="7" s="1"/>
  <c r="CV58" i="7" s="1"/>
  <c r="CV59" i="7" s="1"/>
  <c r="CV60" i="7" s="1"/>
  <c r="CV61" i="7" s="1"/>
  <c r="CV62" i="7" s="1"/>
  <c r="CV63" i="7" s="1"/>
  <c r="CV64" i="7" s="1"/>
  <c r="CV65" i="7" s="1"/>
  <c r="CV66" i="7" s="1"/>
  <c r="CV67" i="7" s="1"/>
  <c r="CV68" i="7" s="1"/>
  <c r="CV69" i="7" s="1"/>
  <c r="CV70" i="7" s="1"/>
  <c r="CV71" i="7" s="1"/>
  <c r="CV72" i="7" s="1"/>
  <c r="CV73" i="7" s="1"/>
  <c r="CV74" i="7" s="1"/>
  <c r="CV75" i="7" s="1"/>
  <c r="CV76" i="7" s="1"/>
  <c r="CV77" i="7" s="1"/>
  <c r="CV78" i="7" s="1"/>
  <c r="CV79" i="7" s="1"/>
  <c r="CV80" i="7" s="1"/>
  <c r="CV81" i="7" s="1"/>
  <c r="CV82" i="7" s="1"/>
  <c r="CV83" i="7" s="1"/>
  <c r="CV84" i="7" s="1"/>
  <c r="CV85" i="7" s="1"/>
  <c r="CV86" i="7" s="1"/>
  <c r="CV87" i="7" s="1"/>
  <c r="CV88" i="7" s="1"/>
  <c r="CV89" i="7" s="1"/>
  <c r="CV90" i="7" s="1"/>
  <c r="CV91" i="7" s="1"/>
  <c r="CV92" i="7" s="1"/>
  <c r="CV93" i="7" s="1"/>
  <c r="CV94" i="7" s="1"/>
  <c r="CV95" i="7" s="1"/>
  <c r="CV96" i="7" s="1"/>
  <c r="CV97" i="7" s="1"/>
  <c r="CV98" i="7" s="1"/>
  <c r="CV99" i="7" s="1"/>
  <c r="CV100" i="7" s="1"/>
  <c r="CV101" i="7" s="1"/>
  <c r="CV102" i="7" s="1"/>
  <c r="CV103" i="7" s="1"/>
  <c r="CV104" i="7" s="1"/>
  <c r="CV105" i="7" s="1"/>
  <c r="CV106" i="7" s="1"/>
  <c r="CV107" i="7" s="1"/>
  <c r="CV108" i="7" s="1"/>
  <c r="CW41" i="7"/>
  <c r="CW42" i="7" s="1"/>
  <c r="CW43" i="7" s="1"/>
  <c r="CW44" i="7" s="1"/>
  <c r="CW45" i="7" s="1"/>
  <c r="CW46" i="7" s="1"/>
  <c r="CW47" i="7" s="1"/>
  <c r="CW48" i="7" s="1"/>
  <c r="CW49" i="7" s="1"/>
  <c r="CW50" i="7" s="1"/>
  <c r="CW51" i="7" s="1"/>
  <c r="CW52" i="7" s="1"/>
  <c r="CW53" i="7" s="1"/>
  <c r="CW54" i="7" s="1"/>
  <c r="CW55" i="7" s="1"/>
  <c r="CW56" i="7" s="1"/>
  <c r="CW57" i="7" s="1"/>
  <c r="CW58" i="7" s="1"/>
  <c r="CW59" i="7" s="1"/>
  <c r="CW60" i="7" s="1"/>
  <c r="CW61" i="7" s="1"/>
  <c r="CW62" i="7" s="1"/>
  <c r="CW63" i="7" s="1"/>
  <c r="CW64" i="7" s="1"/>
  <c r="CW65" i="7" s="1"/>
  <c r="CW66" i="7" s="1"/>
  <c r="CW67" i="7" s="1"/>
  <c r="CW68" i="7" s="1"/>
  <c r="CW69" i="7" s="1"/>
  <c r="CW70" i="7" s="1"/>
  <c r="CW71" i="7" s="1"/>
  <c r="CW72" i="7" s="1"/>
  <c r="CW73" i="7" s="1"/>
  <c r="CW74" i="7" s="1"/>
  <c r="CW75" i="7" s="1"/>
  <c r="CW76" i="7" s="1"/>
  <c r="CW77" i="7" s="1"/>
  <c r="CW78" i="7" s="1"/>
  <c r="CW79" i="7" s="1"/>
  <c r="CW80" i="7" s="1"/>
  <c r="CW81" i="7" s="1"/>
  <c r="CW82" i="7" s="1"/>
  <c r="CW83" i="7" s="1"/>
  <c r="CW84" i="7" s="1"/>
  <c r="CW85" i="7" s="1"/>
  <c r="CW86" i="7" s="1"/>
  <c r="CW87" i="7" s="1"/>
  <c r="CW88" i="7" s="1"/>
  <c r="CW89" i="7" s="1"/>
  <c r="CW90" i="7" s="1"/>
  <c r="CW91" i="7" s="1"/>
  <c r="CW92" i="7" s="1"/>
  <c r="CW93" i="7" s="1"/>
  <c r="CW94" i="7" s="1"/>
  <c r="CW95" i="7" s="1"/>
  <c r="CW96" i="7" s="1"/>
  <c r="CW97" i="7" s="1"/>
  <c r="CW98" i="7" s="1"/>
  <c r="CW99" i="7" s="1"/>
  <c r="CW100" i="7" s="1"/>
  <c r="CW101" i="7" s="1"/>
  <c r="CW102" i="7" s="1"/>
  <c r="CW103" i="7" s="1"/>
  <c r="CW104" i="7" s="1"/>
  <c r="CW105" i="7" s="1"/>
  <c r="CW106" i="7" s="1"/>
  <c r="CW107" i="7" s="1"/>
  <c r="CW108" i="7" s="1"/>
  <c r="Z19" i="7"/>
  <c r="AD19" i="7" s="1"/>
  <c r="Z21" i="7"/>
  <c r="AD21" i="7" s="1"/>
  <c r="Z23" i="7"/>
  <c r="AD23" i="7" s="1"/>
  <c r="Z25" i="7"/>
  <c r="AD25" i="7" s="1"/>
  <c r="Z27" i="7"/>
  <c r="AD27" i="7" s="1"/>
  <c r="Z29" i="7"/>
  <c r="AD29" i="7" s="1"/>
  <c r="Z31" i="7"/>
  <c r="AD31" i="7" s="1"/>
  <c r="Z33" i="7"/>
  <c r="AD33" i="7" s="1"/>
  <c r="Z35" i="7"/>
  <c r="AD35" i="7" s="1"/>
  <c r="Z37" i="7"/>
  <c r="AD37" i="7" s="1"/>
  <c r="Z39" i="7"/>
  <c r="AD39" i="7" s="1"/>
  <c r="Z41" i="7"/>
  <c r="AD41" i="7" s="1"/>
  <c r="Z43" i="7"/>
  <c r="AD43" i="7" s="1"/>
  <c r="Z36" i="7"/>
  <c r="AD36" i="7" s="1"/>
  <c r="Z46" i="7"/>
  <c r="AD46" i="7" s="1"/>
  <c r="Z57" i="7"/>
  <c r="AD57" i="7" s="1"/>
  <c r="Z59" i="7"/>
  <c r="AD59" i="7" s="1"/>
  <c r="Z61" i="7"/>
  <c r="AD61" i="7" s="1"/>
  <c r="Z63" i="7"/>
  <c r="AD63" i="7" s="1"/>
  <c r="Z65" i="7"/>
  <c r="AD65" i="7" s="1"/>
  <c r="Z67" i="7"/>
  <c r="AD67" i="7" s="1"/>
  <c r="Z69" i="7"/>
  <c r="AD69" i="7" s="1"/>
  <c r="Z71" i="7"/>
  <c r="AD71" i="7" s="1"/>
  <c r="Z73" i="7"/>
  <c r="AD73" i="7" s="1"/>
  <c r="Z75" i="7"/>
  <c r="AD75" i="7" s="1"/>
  <c r="Z77" i="7"/>
  <c r="AD77" i="7" s="1"/>
  <c r="Z51" i="7"/>
  <c r="AD51" i="7" s="1"/>
  <c r="Z20" i="7"/>
  <c r="AD20" i="7" s="1"/>
  <c r="Z38" i="7"/>
  <c r="AD38" i="7" s="1"/>
  <c r="Z47" i="7"/>
  <c r="AD47" i="7" s="1"/>
  <c r="Z48" i="7"/>
  <c r="AD48" i="7" s="1"/>
  <c r="Z42" i="7"/>
  <c r="AD42" i="7" s="1"/>
  <c r="Z53" i="7"/>
  <c r="AD53" i="7" s="1"/>
  <c r="Z58" i="7"/>
  <c r="AD58" i="7" s="1"/>
  <c r="Z60" i="7"/>
  <c r="AD60" i="7" s="1"/>
  <c r="Z62" i="7"/>
  <c r="AD62" i="7" s="1"/>
  <c r="Z64" i="7"/>
  <c r="AD64" i="7" s="1"/>
  <c r="Z66" i="7"/>
  <c r="AD66" i="7" s="1"/>
  <c r="Z68" i="7"/>
  <c r="AD68" i="7" s="1"/>
  <c r="Z70" i="7"/>
  <c r="AD70" i="7" s="1"/>
  <c r="Z72" i="7"/>
  <c r="AD72" i="7" s="1"/>
  <c r="Z74" i="7"/>
  <c r="AD74" i="7" s="1"/>
  <c r="Z76" i="7"/>
  <c r="AD76" i="7" s="1"/>
  <c r="Z78" i="7"/>
  <c r="AD78" i="7" s="1"/>
  <c r="Z80" i="7"/>
  <c r="AD80" i="7" s="1"/>
  <c r="Z82" i="7"/>
  <c r="AD82" i="7" s="1"/>
  <c r="Z84" i="7"/>
  <c r="AD84" i="7" s="1"/>
  <c r="Z86" i="7"/>
  <c r="AD86" i="7" s="1"/>
  <c r="Z88" i="7"/>
  <c r="AD88" i="7" s="1"/>
  <c r="Z90" i="7"/>
  <c r="AD90" i="7" s="1"/>
  <c r="Z92" i="7"/>
  <c r="AD92" i="7" s="1"/>
  <c r="Z94" i="7"/>
  <c r="AD94" i="7" s="1"/>
  <c r="Z96" i="7"/>
  <c r="AD96" i="7" s="1"/>
  <c r="Z98" i="7"/>
  <c r="AD98" i="7" s="1"/>
  <c r="Z18" i="7"/>
  <c r="AD18" i="7" s="1"/>
  <c r="Z49" i="7"/>
  <c r="AD49" i="7" s="1"/>
  <c r="Z55" i="7"/>
  <c r="AD55" i="7" s="1"/>
  <c r="Z44" i="7"/>
  <c r="AD44" i="7" s="1"/>
  <c r="Z26" i="7"/>
  <c r="AD26" i="7" s="1"/>
  <c r="Z30" i="7"/>
  <c r="AD30" i="7" s="1"/>
  <c r="Z34" i="7"/>
  <c r="AD34" i="7" s="1"/>
  <c r="Z50" i="7"/>
  <c r="AD50" i="7" s="1"/>
  <c r="Z56" i="7"/>
  <c r="AD56" i="7" s="1"/>
  <c r="Z89" i="7"/>
  <c r="AD89" i="7" s="1"/>
  <c r="Z28" i="7"/>
  <c r="AD28" i="7" s="1"/>
  <c r="Z52" i="7"/>
  <c r="AD52" i="7" s="1"/>
  <c r="Z79" i="7"/>
  <c r="AD79" i="7" s="1"/>
  <c r="Z91" i="7"/>
  <c r="AD91" i="7" s="1"/>
  <c r="Z24" i="7"/>
  <c r="AD24" i="7" s="1"/>
  <c r="Z45" i="7"/>
  <c r="AD45" i="7" s="1"/>
  <c r="Z81" i="7"/>
  <c r="AD81" i="7" s="1"/>
  <c r="Z93" i="7"/>
  <c r="AD93" i="7" s="1"/>
  <c r="Z97" i="7"/>
  <c r="AD97" i="7" s="1"/>
  <c r="Z54" i="7"/>
  <c r="AD54" i="7" s="1"/>
  <c r="Z83" i="7"/>
  <c r="AD83" i="7" s="1"/>
  <c r="Z95" i="7"/>
  <c r="AD95" i="7" s="1"/>
  <c r="Z85" i="7"/>
  <c r="AD85" i="7" s="1"/>
  <c r="Z22" i="7"/>
  <c r="AD22" i="7" s="1"/>
  <c r="Z32" i="7"/>
  <c r="AD32" i="7" s="1"/>
  <c r="Z87" i="7"/>
  <c r="AD87" i="7" s="1"/>
  <c r="Z40" i="7"/>
  <c r="AD40" i="7" s="1"/>
  <c r="Q10" i="7"/>
  <c r="U10" i="7" s="1"/>
  <c r="Y10" i="7" s="1"/>
  <c r="AC10" i="7" s="1"/>
  <c r="R10" i="7"/>
  <c r="V10" i="7" s="1"/>
  <c r="Z10" i="7" s="1"/>
  <c r="AD10" i="7" s="1"/>
  <c r="S10" i="7"/>
  <c r="W10" i="7" s="1"/>
  <c r="AA10" i="7" s="1"/>
  <c r="AE10" i="7" s="1"/>
  <c r="CX11" i="7"/>
  <c r="CL11" i="7"/>
  <c r="CZ11" i="7" s="1"/>
  <c r="Y18" i="7"/>
  <c r="AC18" i="7" s="1"/>
  <c r="Y20" i="7"/>
  <c r="AC20" i="7" s="1"/>
  <c r="Y22" i="7"/>
  <c r="AC22" i="7" s="1"/>
  <c r="Y24" i="7"/>
  <c r="AC24" i="7" s="1"/>
  <c r="Y26" i="7"/>
  <c r="AC26" i="7" s="1"/>
  <c r="Y28" i="7"/>
  <c r="AC28" i="7" s="1"/>
  <c r="Y30" i="7"/>
  <c r="AC30" i="7" s="1"/>
  <c r="Y32" i="7"/>
  <c r="AC32" i="7" s="1"/>
  <c r="Y34" i="7"/>
  <c r="AC34" i="7" s="1"/>
  <c r="Y36" i="7"/>
  <c r="AC36" i="7" s="1"/>
  <c r="Y38" i="7"/>
  <c r="AC38" i="7" s="1"/>
  <c r="Y40" i="7"/>
  <c r="AC40" i="7" s="1"/>
  <c r="Y42" i="7"/>
  <c r="AC42" i="7" s="1"/>
  <c r="Y44" i="7"/>
  <c r="AC44" i="7" s="1"/>
  <c r="Y46" i="7"/>
  <c r="AC46" i="7" s="1"/>
  <c r="Y48" i="7"/>
  <c r="AC48" i="7" s="1"/>
  <c r="Y50" i="7"/>
  <c r="AC50" i="7" s="1"/>
  <c r="Y52" i="7"/>
  <c r="AC52" i="7" s="1"/>
  <c r="Y19" i="7"/>
  <c r="AC19" i="7" s="1"/>
  <c r="Y21" i="7"/>
  <c r="AC21" i="7" s="1"/>
  <c r="Y23" i="7"/>
  <c r="AC23" i="7" s="1"/>
  <c r="Y25" i="7"/>
  <c r="AC25" i="7" s="1"/>
  <c r="Y27" i="7"/>
  <c r="AC27" i="7" s="1"/>
  <c r="Y29" i="7"/>
  <c r="AC29" i="7" s="1"/>
  <c r="Y31" i="7"/>
  <c r="AC31" i="7" s="1"/>
  <c r="Y33" i="7"/>
  <c r="AC33" i="7" s="1"/>
  <c r="Y35" i="7"/>
  <c r="AC35" i="7" s="1"/>
  <c r="Y37" i="7"/>
  <c r="AC37" i="7" s="1"/>
  <c r="Y39" i="7"/>
  <c r="AC39" i="7" s="1"/>
  <c r="Y41" i="7"/>
  <c r="AC41" i="7" s="1"/>
  <c r="Y43" i="7"/>
  <c r="AC43" i="7" s="1"/>
  <c r="Y45" i="7"/>
  <c r="AC45" i="7" s="1"/>
  <c r="Y47" i="7"/>
  <c r="AC47" i="7" s="1"/>
  <c r="Y49" i="7"/>
  <c r="AC49" i="7" s="1"/>
  <c r="Y51" i="7"/>
  <c r="AC51" i="7" s="1"/>
  <c r="Y53" i="7"/>
  <c r="AC53" i="7" s="1"/>
  <c r="Y55" i="7"/>
  <c r="AC55" i="7" s="1"/>
  <c r="Y58" i="7"/>
  <c r="AC58" i="7" s="1"/>
  <c r="Y60" i="7"/>
  <c r="AC60" i="7" s="1"/>
  <c r="Y62" i="7"/>
  <c r="AC62" i="7" s="1"/>
  <c r="Y64" i="7"/>
  <c r="AC64" i="7" s="1"/>
  <c r="Y66" i="7"/>
  <c r="AC66" i="7" s="1"/>
  <c r="Y68" i="7"/>
  <c r="AC68" i="7" s="1"/>
  <c r="Y70" i="7"/>
  <c r="AC70" i="7" s="1"/>
  <c r="Y72" i="7"/>
  <c r="AC72" i="7" s="1"/>
  <c r="Y74" i="7"/>
  <c r="AC74" i="7" s="1"/>
  <c r="Y76" i="7"/>
  <c r="AC76" i="7" s="1"/>
  <c r="Y78" i="7"/>
  <c r="AC78" i="7" s="1"/>
  <c r="Y80" i="7"/>
  <c r="AC80" i="7" s="1"/>
  <c r="Y82" i="7"/>
  <c r="AC82" i="7" s="1"/>
  <c r="Y84" i="7"/>
  <c r="AC84" i="7" s="1"/>
  <c r="Y86" i="7"/>
  <c r="AC86" i="7" s="1"/>
  <c r="Y88" i="7"/>
  <c r="AC88" i="7" s="1"/>
  <c r="Y90" i="7"/>
  <c r="AC90" i="7" s="1"/>
  <c r="Y92" i="7"/>
  <c r="AC92" i="7" s="1"/>
  <c r="Y94" i="7"/>
  <c r="AC94" i="7" s="1"/>
  <c r="Y96" i="7"/>
  <c r="AC96" i="7" s="1"/>
  <c r="Y98" i="7"/>
  <c r="AC98" i="7" s="1"/>
  <c r="Y100" i="7"/>
  <c r="AC100" i="7" s="1"/>
  <c r="Y54" i="7"/>
  <c r="AC54" i="7" s="1"/>
  <c r="Y56" i="7"/>
  <c r="AC56" i="7" s="1"/>
  <c r="Y59" i="7"/>
  <c r="AC59" i="7" s="1"/>
  <c r="Y65" i="7"/>
  <c r="AC65" i="7" s="1"/>
  <c r="Y79" i="7"/>
  <c r="AC79" i="7" s="1"/>
  <c r="Y91" i="7"/>
  <c r="AC91" i="7" s="1"/>
  <c r="Y77" i="7"/>
  <c r="AC77" i="7" s="1"/>
  <c r="Y81" i="7"/>
  <c r="AC81" i="7" s="1"/>
  <c r="Y93" i="7"/>
  <c r="AC93" i="7" s="1"/>
  <c r="Y57" i="7"/>
  <c r="AC57" i="7" s="1"/>
  <c r="Y63" i="7"/>
  <c r="AC63" i="7" s="1"/>
  <c r="Y75" i="7"/>
  <c r="AC75" i="7" s="1"/>
  <c r="Y101" i="7"/>
  <c r="AC101" i="7" s="1"/>
  <c r="Y103" i="7"/>
  <c r="AC103" i="7" s="1"/>
  <c r="Y83" i="7"/>
  <c r="AC83" i="7" s="1"/>
  <c r="Y95" i="7"/>
  <c r="AC95" i="7" s="1"/>
  <c r="Y69" i="7"/>
  <c r="AC69" i="7" s="1"/>
  <c r="Y85" i="7"/>
  <c r="AC85" i="7" s="1"/>
  <c r="Y97" i="7"/>
  <c r="AC97" i="7" s="1"/>
  <c r="Y61" i="7"/>
  <c r="AC61" i="7" s="1"/>
  <c r="Y67" i="7"/>
  <c r="AC67" i="7" s="1"/>
  <c r="Y71" i="7"/>
  <c r="AC71" i="7" s="1"/>
  <c r="Y73" i="7"/>
  <c r="AC73" i="7" s="1"/>
  <c r="Y102" i="7"/>
  <c r="AC102" i="7" s="1"/>
  <c r="Y104" i="7"/>
  <c r="AC104" i="7" s="1"/>
  <c r="Y89" i="7"/>
  <c r="AC89" i="7" s="1"/>
  <c r="Y87" i="7"/>
  <c r="AC87" i="7" s="1"/>
  <c r="Y99" i="7"/>
  <c r="AC99" i="7" s="1"/>
  <c r="CX14" i="7"/>
  <c r="CL14" i="7"/>
  <c r="CZ14" i="7" s="1"/>
  <c r="CX17" i="7"/>
  <c r="CL17" i="7"/>
  <c r="CZ17" i="7" s="1"/>
  <c r="CZ35" i="7"/>
  <c r="CZ36" i="7" s="1"/>
  <c r="CZ37" i="7" s="1"/>
  <c r="CZ38" i="7" s="1"/>
  <c r="CZ39" i="7" s="1"/>
  <c r="CZ40" i="7" s="1"/>
  <c r="CZ41" i="7" s="1"/>
  <c r="CZ42" i="7" s="1"/>
  <c r="CZ43" i="7" s="1"/>
  <c r="CZ44" i="7" s="1"/>
  <c r="CZ45" i="7" s="1"/>
  <c r="CZ46" i="7" s="1"/>
  <c r="CZ47" i="7" s="1"/>
  <c r="CZ48" i="7" s="1"/>
  <c r="CZ49" i="7" s="1"/>
  <c r="CZ50" i="7" s="1"/>
  <c r="CZ51" i="7" s="1"/>
  <c r="CZ52" i="7" s="1"/>
  <c r="CZ53" i="7" s="1"/>
  <c r="CZ54" i="7" s="1"/>
  <c r="CZ55" i="7" s="1"/>
  <c r="CZ56" i="7" s="1"/>
  <c r="CZ57" i="7" s="1"/>
  <c r="CZ58" i="7" s="1"/>
  <c r="CZ59" i="7" s="1"/>
  <c r="CZ60" i="7" s="1"/>
  <c r="CZ61" i="7" s="1"/>
  <c r="CZ62" i="7" s="1"/>
  <c r="CZ63" i="7" s="1"/>
  <c r="CZ64" i="7" s="1"/>
  <c r="CZ65" i="7" s="1"/>
  <c r="CZ66" i="7" s="1"/>
  <c r="CZ67" i="7" s="1"/>
  <c r="CZ68" i="7" s="1"/>
  <c r="CZ69" i="7" s="1"/>
  <c r="CZ70" i="7" s="1"/>
  <c r="CZ71" i="7" s="1"/>
  <c r="CZ72" i="7" s="1"/>
  <c r="CZ73" i="7" s="1"/>
  <c r="CZ74" i="7" s="1"/>
  <c r="CZ75" i="7" s="1"/>
  <c r="CZ76" i="7" s="1"/>
  <c r="CZ77" i="7" s="1"/>
  <c r="CZ78" i="7" s="1"/>
  <c r="CZ79" i="7" s="1"/>
  <c r="CZ80" i="7" s="1"/>
  <c r="CZ81" i="7" s="1"/>
  <c r="CZ82" i="7" s="1"/>
  <c r="CZ83" i="7" s="1"/>
  <c r="CZ84" i="7" s="1"/>
  <c r="CZ85" i="7" s="1"/>
  <c r="CZ86" i="7" s="1"/>
  <c r="CZ87" i="7" s="1"/>
  <c r="CZ88" i="7" s="1"/>
  <c r="CZ89" i="7" s="1"/>
  <c r="CZ90" i="7" s="1"/>
  <c r="CZ91" i="7" s="1"/>
  <c r="CZ92" i="7" s="1"/>
  <c r="CZ93" i="7" s="1"/>
  <c r="CZ94" i="7" s="1"/>
  <c r="CZ95" i="7" s="1"/>
  <c r="CZ96" i="7" s="1"/>
  <c r="CZ97" i="7" s="1"/>
  <c r="CZ98" i="7" s="1"/>
  <c r="CZ99" i="7" s="1"/>
  <c r="CZ100" i="7" s="1"/>
  <c r="CZ101" i="7" s="1"/>
  <c r="CZ102" i="7" s="1"/>
  <c r="CZ103" i="7" s="1"/>
  <c r="CZ104" i="7" s="1"/>
  <c r="CZ105" i="7" s="1"/>
  <c r="CZ106" i="7" s="1"/>
  <c r="CZ107" i="7" s="1"/>
  <c r="CZ108" i="7" s="1"/>
  <c r="CY35" i="7"/>
  <c r="CY36" i="7" s="1"/>
  <c r="CY37" i="7" s="1"/>
  <c r="CY38" i="7" s="1"/>
  <c r="CY39" i="7" s="1"/>
  <c r="CY40" i="7" s="1"/>
  <c r="CY41" i="7" s="1"/>
  <c r="CY42" i="7" s="1"/>
  <c r="CY43" i="7" s="1"/>
  <c r="CY44" i="7" s="1"/>
  <c r="CY45" i="7" s="1"/>
  <c r="CY46" i="7" s="1"/>
  <c r="CY47" i="7" s="1"/>
  <c r="CY48" i="7" s="1"/>
  <c r="CY49" i="7" s="1"/>
  <c r="CY50" i="7" s="1"/>
  <c r="CY51" i="7" s="1"/>
  <c r="CY52" i="7" s="1"/>
  <c r="CY53" i="7" s="1"/>
  <c r="CY54" i="7" s="1"/>
  <c r="CY55" i="7" s="1"/>
  <c r="CY56" i="7" s="1"/>
  <c r="CY57" i="7" s="1"/>
  <c r="CY58" i="7" s="1"/>
  <c r="CY59" i="7" s="1"/>
  <c r="CY60" i="7" s="1"/>
  <c r="CY61" i="7" s="1"/>
  <c r="CY62" i="7" s="1"/>
  <c r="CY63" i="7" s="1"/>
  <c r="CY64" i="7" s="1"/>
  <c r="CY65" i="7" s="1"/>
  <c r="CY66" i="7" s="1"/>
  <c r="CY67" i="7" s="1"/>
  <c r="CY68" i="7" s="1"/>
  <c r="CY69" i="7" s="1"/>
  <c r="CY70" i="7" s="1"/>
  <c r="CY71" i="7" s="1"/>
  <c r="CY72" i="7" s="1"/>
  <c r="CY73" i="7" s="1"/>
  <c r="CY74" i="7" s="1"/>
  <c r="CY75" i="7" s="1"/>
  <c r="CY76" i="7" s="1"/>
  <c r="CY77" i="7" s="1"/>
  <c r="CY78" i="7" s="1"/>
  <c r="CY79" i="7" s="1"/>
  <c r="CY80" i="7" s="1"/>
  <c r="CY81" i="7" s="1"/>
  <c r="CY82" i="7" s="1"/>
  <c r="CY83" i="7" s="1"/>
  <c r="CY84" i="7" s="1"/>
  <c r="CY85" i="7" s="1"/>
  <c r="CY86" i="7" s="1"/>
  <c r="CY87" i="7" s="1"/>
  <c r="CY88" i="7" s="1"/>
  <c r="CY89" i="7" s="1"/>
  <c r="CY90" i="7" s="1"/>
  <c r="CY91" i="7" s="1"/>
  <c r="CY92" i="7" s="1"/>
  <c r="CY93" i="7" s="1"/>
  <c r="CY94" i="7" s="1"/>
  <c r="CY95" i="7" s="1"/>
  <c r="CY96" i="7" s="1"/>
  <c r="CY97" i="7" s="1"/>
  <c r="CY98" i="7" s="1"/>
  <c r="CY99" i="7" s="1"/>
  <c r="CY100" i="7" s="1"/>
  <c r="CY101" i="7" s="1"/>
  <c r="CY102" i="7" s="1"/>
  <c r="CY103" i="7" s="1"/>
  <c r="CY104" i="7" s="1"/>
  <c r="CY105" i="7" s="1"/>
  <c r="CY106" i="7" s="1"/>
  <c r="CY107" i="7" s="1"/>
  <c r="CY108" i="7" s="1"/>
  <c r="CX63" i="7"/>
  <c r="CX64" i="7" s="1"/>
  <c r="CX65" i="7" s="1"/>
  <c r="CX66" i="7" s="1"/>
  <c r="CX67" i="7" s="1"/>
  <c r="CX68" i="7" s="1"/>
  <c r="CX69" i="7" s="1"/>
  <c r="CX70" i="7" s="1"/>
  <c r="CX71" i="7" s="1"/>
  <c r="CX72" i="7" s="1"/>
  <c r="CX73" i="7" s="1"/>
  <c r="CX74" i="7" s="1"/>
  <c r="CX75" i="7" s="1"/>
  <c r="CX76" i="7" s="1"/>
  <c r="CX77" i="7" s="1"/>
  <c r="CX78" i="7" s="1"/>
  <c r="CX79" i="7" s="1"/>
  <c r="CX80" i="7" s="1"/>
  <c r="CX81" i="7" s="1"/>
  <c r="CX82" i="7" s="1"/>
  <c r="CX83" i="7" s="1"/>
  <c r="CX84" i="7" s="1"/>
  <c r="CX85" i="7" s="1"/>
  <c r="CX86" i="7" s="1"/>
  <c r="CX87" i="7" s="1"/>
  <c r="CX88" i="7" s="1"/>
  <c r="CX89" i="7" s="1"/>
  <c r="CX90" i="7" s="1"/>
  <c r="CX91" i="7" s="1"/>
  <c r="CX92" i="7" s="1"/>
  <c r="CX93" i="7" s="1"/>
  <c r="CX94" i="7" s="1"/>
  <c r="CX95" i="7" s="1"/>
  <c r="CX96" i="7" s="1"/>
  <c r="CX97" i="7" s="1"/>
  <c r="CX98" i="7" s="1"/>
  <c r="CX99" i="7" s="1"/>
  <c r="CX100" i="7" s="1"/>
  <c r="CX101" i="7" s="1"/>
  <c r="CX102" i="7" s="1"/>
  <c r="CX103" i="7" s="1"/>
  <c r="CX104" i="7" s="1"/>
  <c r="CX105" i="7" s="1"/>
  <c r="CX106" i="7" s="1"/>
  <c r="CX107" i="7" s="1"/>
  <c r="CX108" i="7" s="1"/>
  <c r="AO86" i="1"/>
  <c r="AO134" i="1"/>
  <c r="AO146" i="1"/>
  <c r="AO194" i="1"/>
  <c r="AO87" i="1"/>
  <c r="AO147" i="1"/>
  <c r="AO195" i="1"/>
  <c r="S9" i="1"/>
  <c r="S21" i="1"/>
  <c r="AQ20" i="1" s="1"/>
  <c r="S33" i="1"/>
  <c r="AQ32" i="1" s="1"/>
  <c r="S45" i="1"/>
  <c r="AQ44" i="1" s="1"/>
  <c r="S57" i="1"/>
  <c r="AQ56" i="1" s="1"/>
  <c r="S69" i="1"/>
  <c r="AQ68" i="1" s="1"/>
  <c r="S81" i="1"/>
  <c r="AQ80" i="1" s="1"/>
  <c r="S93" i="1"/>
  <c r="AQ92" i="1" s="1"/>
  <c r="S105" i="1"/>
  <c r="AQ104" i="1" s="1"/>
  <c r="AO16" i="1"/>
  <c r="AO28" i="1"/>
  <c r="AO40" i="1"/>
  <c r="AO52" i="1"/>
  <c r="AO64" i="1"/>
  <c r="AO76" i="1"/>
  <c r="AO88" i="1"/>
  <c r="AO100" i="1"/>
  <c r="AO112" i="1"/>
  <c r="AO124" i="1"/>
  <c r="AO136" i="1"/>
  <c r="AO9" i="1"/>
  <c r="AO21" i="1"/>
  <c r="AO33" i="1"/>
  <c r="AO45" i="1"/>
  <c r="AO69" i="1"/>
  <c r="AO81" i="1"/>
  <c r="AO93" i="1"/>
  <c r="AO105" i="1"/>
  <c r="AO117" i="1"/>
  <c r="AQ117" i="1" s="1"/>
  <c r="AO129" i="1"/>
  <c r="AO141" i="1"/>
  <c r="AO153" i="1"/>
  <c r="AO165" i="1"/>
  <c r="AO177" i="1"/>
  <c r="AO189" i="1"/>
  <c r="AQ189" i="1" s="1"/>
  <c r="AO10" i="1"/>
  <c r="AO22" i="1"/>
  <c r="AO34" i="1"/>
  <c r="AO46" i="1"/>
  <c r="AO70" i="1"/>
  <c r="AO82" i="1"/>
  <c r="AO94" i="1"/>
  <c r="AO106" i="1"/>
  <c r="AO130" i="1"/>
  <c r="AO142" i="1"/>
  <c r="AO154" i="1"/>
  <c r="AO166" i="1"/>
  <c r="AO178" i="1"/>
  <c r="AO190" i="1"/>
  <c r="AO11" i="1"/>
  <c r="AO23" i="1"/>
  <c r="AO47" i="1"/>
  <c r="AO71" i="1"/>
  <c r="AO83" i="1"/>
  <c r="AO95" i="1"/>
  <c r="AO107" i="1"/>
  <c r="AO131" i="1"/>
  <c r="AO143" i="1"/>
  <c r="AO155" i="1"/>
  <c r="AO167" i="1"/>
  <c r="AQ167" i="1" s="1"/>
  <c r="AO191" i="1"/>
  <c r="AO61" i="1"/>
  <c r="AO84" i="1"/>
  <c r="AO205" i="1"/>
  <c r="S29" i="1"/>
  <c r="AQ28" i="1" s="1"/>
  <c r="S53" i="1"/>
  <c r="AQ52" i="1" s="1"/>
  <c r="S89" i="1"/>
  <c r="AQ88" i="1" s="1"/>
  <c r="S20" i="1"/>
  <c r="AQ19" i="1" s="1"/>
  <c r="S32" i="1"/>
  <c r="AQ31" i="1" s="1"/>
  <c r="S44" i="1"/>
  <c r="AQ43" i="1" s="1"/>
  <c r="S56" i="1"/>
  <c r="AQ55" i="1" s="1"/>
  <c r="S68" i="1"/>
  <c r="AQ67" i="1" s="1"/>
  <c r="S80" i="1"/>
  <c r="AQ79" i="1" s="1"/>
  <c r="S92" i="1"/>
  <c r="AQ91" i="1" s="1"/>
  <c r="S104" i="1"/>
  <c r="AQ103" i="1" s="1"/>
  <c r="S17" i="1"/>
  <c r="AQ16" i="1" s="1"/>
  <c r="S101" i="1"/>
  <c r="AQ100" i="1" s="1"/>
  <c r="AO148" i="1"/>
  <c r="AO160" i="1"/>
  <c r="AO172" i="1"/>
  <c r="AO184" i="1"/>
  <c r="AO196" i="1"/>
  <c r="AO26" i="1"/>
  <c r="AO170" i="1"/>
  <c r="AO201" i="1"/>
  <c r="S77" i="1"/>
  <c r="AQ76" i="1" s="1"/>
  <c r="AO110" i="1"/>
  <c r="AQ110" i="1" s="1"/>
  <c r="S65" i="1"/>
  <c r="AQ64" i="1" s="1"/>
  <c r="AO18" i="1"/>
  <c r="AO30" i="1"/>
  <c r="AO42" i="1"/>
  <c r="AO54" i="1"/>
  <c r="AO66" i="1"/>
  <c r="AO78" i="1"/>
  <c r="AO90" i="1"/>
  <c r="AO102" i="1"/>
  <c r="AO114" i="1"/>
  <c r="AO126" i="1"/>
  <c r="AO138" i="1"/>
  <c r="AO150" i="1"/>
  <c r="AO162" i="1"/>
  <c r="AQ162" i="1" s="1"/>
  <c r="AO174" i="1"/>
  <c r="AO186" i="1"/>
  <c r="AO198" i="1"/>
  <c r="AQ198" i="1" s="1"/>
  <c r="AO50" i="1"/>
  <c r="AO57" i="1"/>
  <c r="S41" i="1"/>
  <c r="AQ40" i="1" s="1"/>
  <c r="AO19" i="1"/>
  <c r="AO31" i="1"/>
  <c r="AO43" i="1"/>
  <c r="AO55" i="1"/>
  <c r="AO67" i="1"/>
  <c r="AO79" i="1"/>
  <c r="AO91" i="1"/>
  <c r="AO103" i="1"/>
  <c r="AO115" i="1"/>
  <c r="AO127" i="1"/>
  <c r="AO139" i="1"/>
  <c r="AO151" i="1"/>
  <c r="AO163" i="1"/>
  <c r="AO175" i="1"/>
  <c r="AO187" i="1"/>
  <c r="AO199" i="1"/>
  <c r="AQ199" i="1" s="1"/>
  <c r="AQ128" i="1"/>
  <c r="AQ164" i="1"/>
  <c r="AQ112" i="1"/>
  <c r="AQ124" i="1"/>
  <c r="AQ136" i="1"/>
  <c r="AQ148" i="1"/>
  <c r="AQ160" i="1"/>
  <c r="AQ172" i="1"/>
  <c r="AQ140" i="1"/>
  <c r="AQ176" i="1"/>
  <c r="AQ113" i="1"/>
  <c r="AQ125" i="1"/>
  <c r="AQ137" i="1"/>
  <c r="AQ149" i="1"/>
  <c r="AQ161" i="1"/>
  <c r="AQ173" i="1"/>
  <c r="AQ185" i="1"/>
  <c r="AQ197" i="1"/>
  <c r="AQ152" i="1"/>
  <c r="AQ200" i="1"/>
  <c r="AQ174" i="1"/>
  <c r="AQ186" i="1"/>
  <c r="AQ116" i="1"/>
  <c r="AQ188" i="1"/>
  <c r="AQ115" i="1"/>
  <c r="AQ127" i="1"/>
  <c r="S22" i="1"/>
  <c r="AQ21" i="1" s="1"/>
  <c r="S46" i="1"/>
  <c r="AQ45" i="1" s="1"/>
  <c r="S94" i="1"/>
  <c r="AQ93" i="1" s="1"/>
  <c r="S47" i="1"/>
  <c r="AQ46" i="1" s="1"/>
  <c r="S107" i="1"/>
  <c r="AQ106" i="1" s="1"/>
  <c r="S48" i="1"/>
  <c r="AQ47" i="1" s="1"/>
  <c r="S13" i="1"/>
  <c r="AQ12" i="1" s="1"/>
  <c r="S37" i="1"/>
  <c r="AQ36" i="1" s="1"/>
  <c r="S49" i="1"/>
  <c r="AQ48" i="1" s="1"/>
  <c r="S85" i="1"/>
  <c r="AQ84" i="1" s="1"/>
  <c r="AQ109" i="1"/>
  <c r="AQ121" i="1"/>
  <c r="AQ145" i="1"/>
  <c r="AQ169" i="1"/>
  <c r="AQ181" i="1"/>
  <c r="AQ193" i="1"/>
  <c r="AQ205" i="1"/>
  <c r="S14" i="1"/>
  <c r="AQ13" i="1" s="1"/>
  <c r="S50" i="1"/>
  <c r="AQ49" i="1" s="1"/>
  <c r="S16" i="1"/>
  <c r="AQ15" i="1" s="1"/>
  <c r="S28" i="1"/>
  <c r="AQ27" i="1" s="1"/>
  <c r="S40" i="1"/>
  <c r="AQ39" i="1" s="1"/>
  <c r="S52" i="1"/>
  <c r="AQ51" i="1" s="1"/>
  <c r="S64" i="1"/>
  <c r="AQ63" i="1" s="1"/>
  <c r="S76" i="1"/>
  <c r="AQ75" i="1" s="1"/>
  <c r="S88" i="1"/>
  <c r="AQ87" i="1" s="1"/>
  <c r="S100" i="1"/>
  <c r="AQ99" i="1" s="1"/>
  <c r="AQ129" i="1"/>
  <c r="AQ177" i="1"/>
  <c r="S10" i="1"/>
  <c r="AQ9" i="1" s="1"/>
  <c r="S82" i="1"/>
  <c r="AQ81" i="1" s="1"/>
  <c r="AQ142" i="1"/>
  <c r="AQ178" i="1"/>
  <c r="S83" i="1"/>
  <c r="AQ82" i="1" s="1"/>
  <c r="AQ119" i="1"/>
  <c r="AQ155" i="1"/>
  <c r="AQ191" i="1"/>
  <c r="S36" i="1"/>
  <c r="AQ35" i="1" s="1"/>
  <c r="S96" i="1"/>
  <c r="AQ95" i="1" s="1"/>
  <c r="AQ120" i="1"/>
  <c r="AQ168" i="1"/>
  <c r="S73" i="1"/>
  <c r="AQ72" i="1" s="1"/>
  <c r="AQ133" i="1"/>
  <c r="S26" i="1"/>
  <c r="AQ25" i="1" s="1"/>
  <c r="S86" i="1"/>
  <c r="AQ85" i="1" s="1"/>
  <c r="AQ146" i="1"/>
  <c r="AQ194" i="1"/>
  <c r="S51" i="1"/>
  <c r="AQ50" i="1" s="1"/>
  <c r="S87" i="1"/>
  <c r="AQ86" i="1" s="1"/>
  <c r="AQ135" i="1"/>
  <c r="AQ171" i="1"/>
  <c r="AQ195" i="1"/>
  <c r="AQ153" i="1"/>
  <c r="S58" i="1"/>
  <c r="AQ57" i="1" s="1"/>
  <c r="AQ118" i="1"/>
  <c r="AQ166" i="1"/>
  <c r="AQ202" i="1"/>
  <c r="S23" i="1"/>
  <c r="AQ22" i="1" s="1"/>
  <c r="S59" i="1"/>
  <c r="AQ58" i="1" s="1"/>
  <c r="AQ131" i="1"/>
  <c r="AQ179" i="1"/>
  <c r="S24" i="1"/>
  <c r="AQ23" i="1" s="1"/>
  <c r="S84" i="1"/>
  <c r="AQ83" i="1" s="1"/>
  <c r="AQ108" i="1"/>
  <c r="AQ156" i="1"/>
  <c r="AQ204" i="1"/>
  <c r="S61" i="1"/>
  <c r="AQ60" i="1" s="1"/>
  <c r="S74" i="1"/>
  <c r="AQ73" i="1" s="1"/>
  <c r="AQ134" i="1"/>
  <c r="AQ182" i="1"/>
  <c r="S27" i="1"/>
  <c r="AQ26" i="1" s="1"/>
  <c r="S75" i="1"/>
  <c r="AQ74" i="1" s="1"/>
  <c r="AQ147" i="1"/>
  <c r="S18" i="1"/>
  <c r="AQ17" i="1" s="1"/>
  <c r="S30" i="1"/>
  <c r="AQ29" i="1" s="1"/>
  <c r="S42" i="1"/>
  <c r="AQ41" i="1" s="1"/>
  <c r="S54" i="1"/>
  <c r="AQ53" i="1" s="1"/>
  <c r="S66" i="1"/>
  <c r="AQ65" i="1" s="1"/>
  <c r="S78" i="1"/>
  <c r="AQ77" i="1" s="1"/>
  <c r="S90" i="1"/>
  <c r="AQ89" i="1" s="1"/>
  <c r="S102" i="1"/>
  <c r="AQ101" i="1" s="1"/>
  <c r="S34" i="1"/>
  <c r="AQ33" i="1" s="1"/>
  <c r="S106" i="1"/>
  <c r="AQ105" i="1" s="1"/>
  <c r="AQ154" i="1"/>
  <c r="S35" i="1"/>
  <c r="AQ34" i="1" s="1"/>
  <c r="S95" i="1"/>
  <c r="AQ94" i="1" s="1"/>
  <c r="AQ143" i="1"/>
  <c r="AQ203" i="1"/>
  <c r="S72" i="1"/>
  <c r="AQ71" i="1" s="1"/>
  <c r="AQ144" i="1"/>
  <c r="AQ192" i="1"/>
  <c r="S97" i="1"/>
  <c r="AQ96" i="1" s="1"/>
  <c r="S62" i="1"/>
  <c r="AQ61" i="1" s="1"/>
  <c r="AQ122" i="1"/>
  <c r="AQ170" i="1"/>
  <c r="S39" i="1"/>
  <c r="AQ38" i="1" s="1"/>
  <c r="AQ111" i="1"/>
  <c r="S19" i="1"/>
  <c r="AQ18" i="1" s="1"/>
  <c r="S31" i="1"/>
  <c r="AQ30" i="1" s="1"/>
  <c r="S43" i="1"/>
  <c r="AQ42" i="1" s="1"/>
  <c r="S55" i="1"/>
  <c r="AQ54" i="1" s="1"/>
  <c r="S67" i="1"/>
  <c r="AQ66" i="1" s="1"/>
  <c r="S79" i="1"/>
  <c r="AQ78" i="1" s="1"/>
  <c r="S91" i="1"/>
  <c r="AQ90" i="1" s="1"/>
  <c r="S103" i="1"/>
  <c r="AQ102" i="1" s="1"/>
  <c r="AQ141" i="1"/>
  <c r="AQ165" i="1"/>
  <c r="S70" i="1"/>
  <c r="AQ69" i="1" s="1"/>
  <c r="AQ130" i="1"/>
  <c r="AQ190" i="1"/>
  <c r="S11" i="1"/>
  <c r="AQ10" i="1" s="1"/>
  <c r="S71" i="1"/>
  <c r="AQ70" i="1" s="1"/>
  <c r="S12" i="1"/>
  <c r="AQ11" i="1" s="1"/>
  <c r="S60" i="1"/>
  <c r="AQ59" i="1" s="1"/>
  <c r="S108" i="1"/>
  <c r="AQ107" i="1" s="1"/>
  <c r="AQ132" i="1"/>
  <c r="AQ180" i="1"/>
  <c r="S25" i="1"/>
  <c r="AQ24" i="1" s="1"/>
  <c r="AQ157" i="1"/>
  <c r="S38" i="1"/>
  <c r="AQ37" i="1" s="1"/>
  <c r="S98" i="1"/>
  <c r="AQ97" i="1" s="1"/>
  <c r="AQ158" i="1"/>
  <c r="AQ206" i="1"/>
  <c r="S15" i="1"/>
  <c r="AQ14" i="1" s="1"/>
  <c r="S63" i="1"/>
  <c r="AQ62" i="1" s="1"/>
  <c r="S99" i="1"/>
  <c r="AQ98" i="1" s="1"/>
  <c r="AQ123" i="1"/>
  <c r="AQ159" i="1"/>
  <c r="AQ183" i="1"/>
  <c r="AQ207" i="1"/>
  <c r="O15" i="5"/>
  <c r="R15" i="5" s="1"/>
  <c r="V15" i="5" s="1"/>
  <c r="Z15" i="5" s="1"/>
  <c r="AD15" i="5" s="1"/>
  <c r="O18" i="5"/>
  <c r="O11" i="5"/>
  <c r="Q11" i="5" s="1"/>
  <c r="U11" i="5" s="1"/>
  <c r="Y11" i="5" s="1"/>
  <c r="AC11" i="5" s="1"/>
  <c r="O14" i="5"/>
  <c r="R14" i="5" s="1"/>
  <c r="V14" i="5" s="1"/>
  <c r="Z14" i="5" s="1"/>
  <c r="AD14" i="5" s="1"/>
  <c r="O10" i="5"/>
  <c r="Q10" i="5" s="1"/>
  <c r="U10" i="5" s="1"/>
  <c r="Y10" i="5" s="1"/>
  <c r="AC10" i="5" s="1"/>
  <c r="O13" i="5"/>
  <c r="Q13" i="5" s="1"/>
  <c r="U13" i="5" s="1"/>
  <c r="Y13" i="5" s="1"/>
  <c r="AC13" i="5" s="1"/>
  <c r="O16" i="5"/>
  <c r="Q16" i="5" s="1"/>
  <c r="U16" i="5" s="1"/>
  <c r="Y16" i="5" s="1"/>
  <c r="AC16" i="5" s="1"/>
  <c r="O8" i="5"/>
  <c r="S8" i="5" s="1"/>
  <c r="W8" i="5" s="1"/>
  <c r="AA8" i="5" s="1"/>
  <c r="AE8" i="5" s="1"/>
  <c r="Q15" i="5"/>
  <c r="U15" i="5" s="1"/>
  <c r="Y15" i="5" s="1"/>
  <c r="AC15" i="5" s="1"/>
  <c r="S12" i="5"/>
  <c r="W12" i="5" s="1"/>
  <c r="AA12" i="5" s="1"/>
  <c r="AE12" i="5" s="1"/>
  <c r="R12" i="5"/>
  <c r="V12" i="5" s="1"/>
  <c r="Z12" i="5" s="1"/>
  <c r="AD12" i="5" s="1"/>
  <c r="Q12" i="5"/>
  <c r="U12" i="5" s="1"/>
  <c r="Y12" i="5" s="1"/>
  <c r="AC12" i="5" s="1"/>
  <c r="S18" i="5"/>
  <c r="W18" i="5" s="1"/>
  <c r="R18" i="5"/>
  <c r="V18" i="5" s="1"/>
  <c r="Q18" i="5"/>
  <c r="U18" i="5" s="1"/>
  <c r="R11" i="5"/>
  <c r="V11" i="5" s="1"/>
  <c r="Z11" i="5" s="1"/>
  <c r="AD11" i="5" s="1"/>
  <c r="S11" i="5"/>
  <c r="W11" i="5" s="1"/>
  <c r="AA11" i="5" s="1"/>
  <c r="AE11" i="5" s="1"/>
  <c r="O9" i="5"/>
  <c r="O17" i="5"/>
  <c r="R13" i="3"/>
  <c r="V13" i="3" s="1"/>
  <c r="Z13" i="3" s="1"/>
  <c r="AD13" i="3" s="1"/>
  <c r="Q13" i="3"/>
  <c r="U13" i="3" s="1"/>
  <c r="Y13" i="3" s="1"/>
  <c r="AC13" i="3" s="1"/>
  <c r="S13" i="3"/>
  <c r="W13" i="3" s="1"/>
  <c r="AA13" i="3" s="1"/>
  <c r="AE13" i="3" s="1"/>
  <c r="S12" i="3"/>
  <c r="W12" i="3" s="1"/>
  <c r="AA12" i="3" s="1"/>
  <c r="AE12" i="3" s="1"/>
  <c r="R12" i="3"/>
  <c r="V12" i="3" s="1"/>
  <c r="Z12" i="3" s="1"/>
  <c r="AD12" i="3" s="1"/>
  <c r="Q12" i="3"/>
  <c r="U12" i="3" s="1"/>
  <c r="Y12" i="3" s="1"/>
  <c r="AC12" i="3" s="1"/>
  <c r="S8" i="3"/>
  <c r="W8" i="3" s="1"/>
  <c r="AA8" i="3" s="1"/>
  <c r="AE8" i="3" s="1"/>
  <c r="R8" i="3"/>
  <c r="V8" i="3" s="1"/>
  <c r="Z8" i="3" s="1"/>
  <c r="AD8" i="3" s="1"/>
  <c r="Q8" i="3"/>
  <c r="U8" i="3" s="1"/>
  <c r="Y8" i="3" s="1"/>
  <c r="AC8" i="3" s="1"/>
  <c r="AC99" i="3"/>
  <c r="AC87" i="3"/>
  <c r="AC75" i="3"/>
  <c r="AC63" i="3"/>
  <c r="AC51" i="3"/>
  <c r="AC39" i="3"/>
  <c r="Y27" i="3"/>
  <c r="AC27" i="3" s="1"/>
  <c r="AC76" i="3"/>
  <c r="AC64" i="3"/>
  <c r="AC40" i="3"/>
  <c r="AC28" i="3"/>
  <c r="AC108" i="3"/>
  <c r="AC96" i="3"/>
  <c r="AC84" i="3"/>
  <c r="AC72" i="3"/>
  <c r="AC60" i="3"/>
  <c r="AC48" i="3"/>
  <c r="AC36" i="3"/>
  <c r="Y24" i="3"/>
  <c r="AC24" i="3" s="1"/>
  <c r="AC97" i="3"/>
  <c r="AC85" i="3"/>
  <c r="AC73" i="3"/>
  <c r="AC61" i="3"/>
  <c r="AC49" i="3"/>
  <c r="AC37" i="3"/>
  <c r="Y25" i="3"/>
  <c r="AC25" i="3" s="1"/>
  <c r="AC98" i="3"/>
  <c r="AC86" i="3"/>
  <c r="AC74" i="3"/>
  <c r="AC62" i="3"/>
  <c r="AC50" i="3"/>
  <c r="AC38" i="3"/>
  <c r="Y26" i="3"/>
  <c r="AC26" i="3" s="1"/>
  <c r="AC100" i="3"/>
  <c r="AC88" i="3"/>
  <c r="AC52" i="3"/>
  <c r="AC105" i="3"/>
  <c r="AC102" i="3"/>
  <c r="AC89" i="3"/>
  <c r="AC81" i="3"/>
  <c r="AC78" i="3"/>
  <c r="AC65" i="3"/>
  <c r="AC57" i="3"/>
  <c r="AC54" i="3"/>
  <c r="AC41" i="3"/>
  <c r="AC33" i="3"/>
  <c r="AC30" i="3"/>
  <c r="AC106" i="3"/>
  <c r="AC82" i="3"/>
  <c r="AC58" i="3"/>
  <c r="AC92" i="3"/>
  <c r="AC83" i="3"/>
  <c r="AC68" i="3"/>
  <c r="AC59" i="3"/>
  <c r="AC44" i="3"/>
  <c r="AC35" i="3"/>
  <c r="Y20" i="3"/>
  <c r="AC20" i="3" s="1"/>
  <c r="AC107" i="3"/>
  <c r="AC103" i="3"/>
  <c r="AC79" i="3"/>
  <c r="AC55" i="3"/>
  <c r="AC31" i="3"/>
  <c r="AC101" i="3"/>
  <c r="AC93" i="3"/>
  <c r="AC90" i="3"/>
  <c r="AC77" i="3"/>
  <c r="AC69" i="3"/>
  <c r="AC66" i="3"/>
  <c r="AC53" i="3"/>
  <c r="AC45" i="3"/>
  <c r="AC42" i="3"/>
  <c r="AC29" i="3"/>
  <c r="Y21" i="3"/>
  <c r="AC21" i="3" s="1"/>
  <c r="Y18" i="3"/>
  <c r="AC18" i="3" s="1"/>
  <c r="AC94" i="3"/>
  <c r="AC70" i="3"/>
  <c r="AC46" i="3"/>
  <c r="Y22" i="3"/>
  <c r="AC22" i="3" s="1"/>
  <c r="AC34" i="3"/>
  <c r="AC104" i="3"/>
  <c r="AC95" i="3"/>
  <c r="AC80" i="3"/>
  <c r="AC71" i="3"/>
  <c r="AC56" i="3"/>
  <c r="AC47" i="3"/>
  <c r="AC32" i="3"/>
  <c r="Y23" i="3"/>
  <c r="AC23" i="3" s="1"/>
  <c r="AC91" i="3"/>
  <c r="AC67" i="3"/>
  <c r="AC43" i="3"/>
  <c r="Y19" i="3"/>
  <c r="AC19" i="3" s="1"/>
  <c r="Q17" i="3"/>
  <c r="U17" i="3" s="1"/>
  <c r="Y17" i="3" s="1"/>
  <c r="AC17" i="3" s="1"/>
  <c r="Q15" i="3"/>
  <c r="U15" i="3" s="1"/>
  <c r="Y15" i="3" s="1"/>
  <c r="AC15" i="3" s="1"/>
  <c r="S15" i="3"/>
  <c r="W15" i="3" s="1"/>
  <c r="AA15" i="3" s="1"/>
  <c r="AE15" i="3" s="1"/>
  <c r="R15" i="3"/>
  <c r="V15" i="3" s="1"/>
  <c r="Z15" i="3" s="1"/>
  <c r="AD15" i="3" s="1"/>
  <c r="S14" i="3"/>
  <c r="W14" i="3" s="1"/>
  <c r="AA14" i="3" s="1"/>
  <c r="AE14" i="3" s="1"/>
  <c r="R18" i="3"/>
  <c r="V18" i="3" s="1"/>
  <c r="S18" i="3"/>
  <c r="W18" i="3" s="1"/>
  <c r="S11" i="3"/>
  <c r="W11" i="3" s="1"/>
  <c r="AA11" i="3" s="1"/>
  <c r="AE11" i="3" s="1"/>
  <c r="R11" i="3"/>
  <c r="V11" i="3" s="1"/>
  <c r="Z11" i="3" s="1"/>
  <c r="AD11" i="3" s="1"/>
  <c r="Q11" i="3"/>
  <c r="U11" i="3" s="1"/>
  <c r="Y11" i="3" s="1"/>
  <c r="AC11" i="3" s="1"/>
  <c r="S10" i="3"/>
  <c r="W10" i="3" s="1"/>
  <c r="AA10" i="3" s="1"/>
  <c r="AE10" i="3" s="1"/>
  <c r="S17" i="3"/>
  <c r="W17" i="3" s="1"/>
  <c r="AA17" i="3" s="1"/>
  <c r="AE17" i="3" s="1"/>
  <c r="R14" i="3"/>
  <c r="V14" i="3" s="1"/>
  <c r="Z14" i="3" s="1"/>
  <c r="AD14" i="3" s="1"/>
  <c r="Q9" i="3"/>
  <c r="U9" i="3" s="1"/>
  <c r="Y9" i="3" s="1"/>
  <c r="AC9" i="3" s="1"/>
  <c r="Q16" i="3"/>
  <c r="U16" i="3" s="1"/>
  <c r="Y16" i="3" s="1"/>
  <c r="AC16" i="3" s="1"/>
  <c r="R9" i="3"/>
  <c r="V9" i="3" s="1"/>
  <c r="Z9" i="3" s="1"/>
  <c r="AD9" i="3" s="1"/>
  <c r="R16" i="3"/>
  <c r="V16" i="3" s="1"/>
  <c r="Z16" i="3" s="1"/>
  <c r="AD16" i="3" s="1"/>
  <c r="BD8" i="2"/>
  <c r="AA108" i="2"/>
  <c r="Z108" i="2"/>
  <c r="Y108" i="2"/>
  <c r="AA107" i="2"/>
  <c r="Z107" i="2"/>
  <c r="Y107" i="2"/>
  <c r="AA106" i="2"/>
  <c r="Z106" i="2"/>
  <c r="Y106" i="2"/>
  <c r="AA105" i="2"/>
  <c r="Z105" i="2"/>
  <c r="Y105" i="2"/>
  <c r="AA104" i="2"/>
  <c r="Z104" i="2"/>
  <c r="Y104" i="2"/>
  <c r="AA103" i="2"/>
  <c r="Z103" i="2"/>
  <c r="Y103" i="2"/>
  <c r="AA102" i="2"/>
  <c r="Z102" i="2"/>
  <c r="Y102" i="2"/>
  <c r="AA101" i="2"/>
  <c r="Z101" i="2"/>
  <c r="Y101" i="2"/>
  <c r="AA100" i="2"/>
  <c r="Z100" i="2"/>
  <c r="Y100" i="2"/>
  <c r="AA99" i="2"/>
  <c r="Z99" i="2"/>
  <c r="Y99" i="2"/>
  <c r="AA98" i="2"/>
  <c r="Z98" i="2"/>
  <c r="Y98" i="2"/>
  <c r="AA97" i="2"/>
  <c r="Z97" i="2"/>
  <c r="Y97" i="2"/>
  <c r="AA96" i="2"/>
  <c r="Z96" i="2"/>
  <c r="Y96" i="2"/>
  <c r="AA95" i="2"/>
  <c r="Z95" i="2"/>
  <c r="Y95" i="2"/>
  <c r="AA94" i="2"/>
  <c r="Z94" i="2"/>
  <c r="Y94" i="2"/>
  <c r="AA93" i="2"/>
  <c r="Z93" i="2"/>
  <c r="Y93" i="2"/>
  <c r="AA92" i="2"/>
  <c r="Z92" i="2"/>
  <c r="Y92" i="2"/>
  <c r="AA91" i="2"/>
  <c r="Z91" i="2"/>
  <c r="Y91" i="2"/>
  <c r="AA90" i="2"/>
  <c r="Z90" i="2"/>
  <c r="Y90" i="2"/>
  <c r="AA89" i="2"/>
  <c r="Z89" i="2"/>
  <c r="Y89" i="2"/>
  <c r="AA88" i="2"/>
  <c r="Z88" i="2"/>
  <c r="Y88" i="2"/>
  <c r="AA87" i="2"/>
  <c r="Z87" i="2"/>
  <c r="Y87" i="2"/>
  <c r="AA86" i="2"/>
  <c r="Z86" i="2"/>
  <c r="Y86" i="2"/>
  <c r="AA85" i="2"/>
  <c r="Z85" i="2"/>
  <c r="Y85" i="2"/>
  <c r="AA84" i="2"/>
  <c r="Z84" i="2"/>
  <c r="Y84" i="2"/>
  <c r="AA83" i="2"/>
  <c r="Z83" i="2"/>
  <c r="Y83" i="2"/>
  <c r="AA82" i="2"/>
  <c r="Z82" i="2"/>
  <c r="Y82" i="2"/>
  <c r="AA81" i="2"/>
  <c r="Z81" i="2"/>
  <c r="Y81" i="2"/>
  <c r="AA80" i="2"/>
  <c r="Z80" i="2"/>
  <c r="Y80" i="2"/>
  <c r="AA79" i="2"/>
  <c r="Z79" i="2"/>
  <c r="Y79" i="2"/>
  <c r="AA78" i="2"/>
  <c r="Z78" i="2"/>
  <c r="Y78" i="2"/>
  <c r="AA77" i="2"/>
  <c r="Z77" i="2"/>
  <c r="Y77" i="2"/>
  <c r="AA76" i="2"/>
  <c r="Z76" i="2"/>
  <c r="Y76" i="2"/>
  <c r="AA75" i="2"/>
  <c r="Z75" i="2"/>
  <c r="Y75" i="2"/>
  <c r="AA74" i="2"/>
  <c r="Z74" i="2"/>
  <c r="Y74" i="2"/>
  <c r="AA73" i="2"/>
  <c r="Z73" i="2"/>
  <c r="Y73" i="2"/>
  <c r="AA72" i="2"/>
  <c r="Z72" i="2"/>
  <c r="Y72" i="2"/>
  <c r="AA71" i="2"/>
  <c r="Z71" i="2"/>
  <c r="Y71" i="2"/>
  <c r="AA70" i="2"/>
  <c r="Z70" i="2"/>
  <c r="Y70" i="2"/>
  <c r="AA69" i="2"/>
  <c r="Z69" i="2"/>
  <c r="Y69" i="2"/>
  <c r="AA68" i="2"/>
  <c r="Z68" i="2"/>
  <c r="Y68" i="2"/>
  <c r="AA67" i="2"/>
  <c r="Z67" i="2"/>
  <c r="Y67" i="2"/>
  <c r="AA66" i="2"/>
  <c r="Z66" i="2"/>
  <c r="Y66" i="2"/>
  <c r="AA65" i="2"/>
  <c r="Z65" i="2"/>
  <c r="Y65" i="2"/>
  <c r="AA64" i="2"/>
  <c r="Z64" i="2"/>
  <c r="Y64" i="2"/>
  <c r="AA63" i="2"/>
  <c r="Z63" i="2"/>
  <c r="Y63" i="2"/>
  <c r="AA62" i="2"/>
  <c r="Z62" i="2"/>
  <c r="Y62" i="2"/>
  <c r="AA61" i="2"/>
  <c r="Z61" i="2"/>
  <c r="Y61" i="2"/>
  <c r="AA60" i="2"/>
  <c r="Z60" i="2"/>
  <c r="Y60" i="2"/>
  <c r="AA59" i="2"/>
  <c r="Z59" i="2"/>
  <c r="Y59" i="2"/>
  <c r="AA58" i="2"/>
  <c r="Z58" i="2"/>
  <c r="Y58" i="2"/>
  <c r="AA57" i="2"/>
  <c r="Z57" i="2"/>
  <c r="Y57" i="2"/>
  <c r="AA56" i="2"/>
  <c r="Z56" i="2"/>
  <c r="Y56" i="2"/>
  <c r="AA55" i="2"/>
  <c r="Z55" i="2"/>
  <c r="Y55" i="2"/>
  <c r="AA54" i="2"/>
  <c r="Z54" i="2"/>
  <c r="Y54" i="2"/>
  <c r="AA53" i="2"/>
  <c r="Z53" i="2"/>
  <c r="Y53" i="2"/>
  <c r="AA52" i="2"/>
  <c r="Z52" i="2"/>
  <c r="Y52" i="2"/>
  <c r="AA51" i="2"/>
  <c r="Z51" i="2"/>
  <c r="Y51" i="2"/>
  <c r="AA50" i="2"/>
  <c r="Z50" i="2"/>
  <c r="Y50" i="2"/>
  <c r="AA49" i="2"/>
  <c r="Z49" i="2"/>
  <c r="Y49" i="2"/>
  <c r="AA48" i="2"/>
  <c r="Z48" i="2"/>
  <c r="Y48" i="2"/>
  <c r="AA47" i="2"/>
  <c r="Z47" i="2"/>
  <c r="Y47" i="2"/>
  <c r="AA46" i="2"/>
  <c r="Z46" i="2"/>
  <c r="Y46" i="2"/>
  <c r="AA45" i="2"/>
  <c r="Z45" i="2"/>
  <c r="Y45" i="2"/>
  <c r="AA44" i="2"/>
  <c r="Z44" i="2"/>
  <c r="Y44" i="2"/>
  <c r="AA43" i="2"/>
  <c r="Z43" i="2"/>
  <c r="Y43" i="2"/>
  <c r="AA42" i="2"/>
  <c r="Z42" i="2"/>
  <c r="Y42" i="2"/>
  <c r="AA41" i="2"/>
  <c r="Z41" i="2"/>
  <c r="Y41" i="2"/>
  <c r="AA40" i="2"/>
  <c r="Z40" i="2"/>
  <c r="Y40" i="2"/>
  <c r="AA39" i="2"/>
  <c r="Z39" i="2"/>
  <c r="Y39" i="2"/>
  <c r="AA38" i="2"/>
  <c r="Z38" i="2"/>
  <c r="Y38" i="2"/>
  <c r="AA37" i="2"/>
  <c r="Z37" i="2"/>
  <c r="Y37" i="2"/>
  <c r="AA36" i="2"/>
  <c r="Z36" i="2"/>
  <c r="Y36" i="2"/>
  <c r="AA35" i="2"/>
  <c r="Z35" i="2"/>
  <c r="Y35" i="2"/>
  <c r="AA34" i="2"/>
  <c r="Z34" i="2"/>
  <c r="Y34" i="2"/>
  <c r="AA33" i="2"/>
  <c r="Z33" i="2"/>
  <c r="Y33" i="2"/>
  <c r="AA32" i="2"/>
  <c r="Z32" i="2"/>
  <c r="Y32" i="2"/>
  <c r="AA31" i="2"/>
  <c r="Z31" i="2"/>
  <c r="Y31" i="2"/>
  <c r="AA30" i="2"/>
  <c r="Z30" i="2"/>
  <c r="Y30" i="2"/>
  <c r="AA29" i="2"/>
  <c r="Z29" i="2"/>
  <c r="Y29" i="2"/>
  <c r="AA28" i="2"/>
  <c r="Z28" i="2"/>
  <c r="Y28" i="2"/>
  <c r="AA27" i="2"/>
  <c r="Z27" i="2"/>
  <c r="Y27" i="2"/>
  <c r="AA26" i="2"/>
  <c r="Z26" i="2"/>
  <c r="Y26" i="2"/>
  <c r="AA25" i="2"/>
  <c r="Z25" i="2"/>
  <c r="Y25" i="2"/>
  <c r="AA24" i="2"/>
  <c r="Z24" i="2"/>
  <c r="Y24" i="2"/>
  <c r="AA23" i="2"/>
  <c r="Z23" i="2"/>
  <c r="Y23" i="2"/>
  <c r="AA22" i="2"/>
  <c r="Z22" i="2"/>
  <c r="Y22" i="2"/>
  <c r="AA21" i="2"/>
  <c r="Z21" i="2"/>
  <c r="Y21" i="2"/>
  <c r="AA20" i="2"/>
  <c r="Z20" i="2"/>
  <c r="Y20" i="2"/>
  <c r="AA19" i="2"/>
  <c r="Z19" i="2"/>
  <c r="Y19" i="2"/>
  <c r="Y9" i="2"/>
  <c r="Z9" i="2"/>
  <c r="AA9" i="2"/>
  <c r="Y10" i="2"/>
  <c r="Z10" i="2"/>
  <c r="AA10" i="2"/>
  <c r="Y11" i="2"/>
  <c r="Z11" i="2"/>
  <c r="AA11" i="2"/>
  <c r="Y12" i="2"/>
  <c r="Z12" i="2"/>
  <c r="AA12" i="2"/>
  <c r="Y13" i="2"/>
  <c r="Z13" i="2"/>
  <c r="AA13" i="2"/>
  <c r="Y14" i="2"/>
  <c r="Z14" i="2"/>
  <c r="AA14" i="2"/>
  <c r="Y15" i="2"/>
  <c r="Z15" i="2"/>
  <c r="AA15" i="2"/>
  <c r="Y16" i="2"/>
  <c r="Z16" i="2"/>
  <c r="AA16" i="2"/>
  <c r="Y17" i="2"/>
  <c r="Z17" i="2"/>
  <c r="AA17" i="2"/>
  <c r="Y18" i="2"/>
  <c r="Z18" i="2"/>
  <c r="AA18" i="2"/>
  <c r="AC8" i="2"/>
  <c r="AA8" i="2"/>
  <c r="Z8" i="2"/>
  <c r="Y8" i="2"/>
  <c r="W18" i="2"/>
  <c r="V18" i="2"/>
  <c r="U18" i="2"/>
  <c r="W17" i="2"/>
  <c r="V17" i="2"/>
  <c r="U17" i="2"/>
  <c r="W16" i="2"/>
  <c r="V16" i="2"/>
  <c r="U16" i="2"/>
  <c r="W15" i="2"/>
  <c r="V15" i="2"/>
  <c r="U15" i="2"/>
  <c r="W14" i="2"/>
  <c r="V14" i="2"/>
  <c r="U14" i="2"/>
  <c r="W13" i="2"/>
  <c r="V13" i="2"/>
  <c r="U13" i="2"/>
  <c r="W12" i="2"/>
  <c r="V12" i="2"/>
  <c r="U12" i="2"/>
  <c r="W11" i="2"/>
  <c r="V11" i="2"/>
  <c r="U11" i="2"/>
  <c r="W10" i="2"/>
  <c r="V10" i="2"/>
  <c r="U10" i="2"/>
  <c r="W9" i="2"/>
  <c r="V9" i="2"/>
  <c r="U9" i="2"/>
  <c r="W8" i="2"/>
  <c r="V8" i="2"/>
  <c r="U8" i="2"/>
  <c r="N18" i="2"/>
  <c r="M18" i="2"/>
  <c r="L18" i="2"/>
  <c r="N17" i="2"/>
  <c r="M17" i="2"/>
  <c r="L17" i="2"/>
  <c r="N16" i="2"/>
  <c r="M16" i="2"/>
  <c r="L16" i="2"/>
  <c r="N15" i="2"/>
  <c r="M15" i="2"/>
  <c r="L15" i="2"/>
  <c r="N14" i="2"/>
  <c r="M14" i="2"/>
  <c r="L14" i="2"/>
  <c r="N13" i="2"/>
  <c r="M13" i="2"/>
  <c r="L13" i="2"/>
  <c r="N12" i="2"/>
  <c r="M12" i="2"/>
  <c r="L12" i="2"/>
  <c r="N11" i="2"/>
  <c r="M11" i="2"/>
  <c r="L11" i="2"/>
  <c r="N10" i="2"/>
  <c r="M10" i="2"/>
  <c r="L10" i="2"/>
  <c r="N9" i="2"/>
  <c r="M9" i="2"/>
  <c r="L9" i="2"/>
  <c r="N8" i="2"/>
  <c r="M8" i="2"/>
  <c r="L8" i="2"/>
  <c r="BM108" i="2"/>
  <c r="BM107" i="2"/>
  <c r="BM106" i="2"/>
  <c r="BM105" i="2"/>
  <c r="BM104" i="2"/>
  <c r="BM103" i="2"/>
  <c r="BM102" i="2"/>
  <c r="BM101" i="2"/>
  <c r="BM100" i="2"/>
  <c r="BM99" i="2"/>
  <c r="BM98" i="2"/>
  <c r="BM97" i="2"/>
  <c r="BM96" i="2"/>
  <c r="BM95" i="2"/>
  <c r="BM94" i="2"/>
  <c r="BM93" i="2"/>
  <c r="BM92" i="2"/>
  <c r="BM91" i="2"/>
  <c r="BM90" i="2"/>
  <c r="BM89" i="2"/>
  <c r="BM88" i="2"/>
  <c r="BM87" i="2"/>
  <c r="BM86" i="2"/>
  <c r="BM85" i="2"/>
  <c r="BM84" i="2"/>
  <c r="BM83" i="2"/>
  <c r="BM82" i="2"/>
  <c r="BM81" i="2"/>
  <c r="BM80" i="2"/>
  <c r="BM79" i="2"/>
  <c r="BM78" i="2"/>
  <c r="BM77" i="2"/>
  <c r="BM76" i="2"/>
  <c r="BM75" i="2"/>
  <c r="BM74" i="2"/>
  <c r="BM73" i="2"/>
  <c r="BM72" i="2"/>
  <c r="BM71" i="2"/>
  <c r="BM70" i="2"/>
  <c r="BM69" i="2"/>
  <c r="BM68" i="2"/>
  <c r="BM67" i="2"/>
  <c r="BM66" i="2"/>
  <c r="BM65" i="2"/>
  <c r="BM64" i="2"/>
  <c r="BM63" i="2"/>
  <c r="BM62" i="2"/>
  <c r="BM61" i="2"/>
  <c r="BM60" i="2"/>
  <c r="BM59" i="2"/>
  <c r="BM58" i="2"/>
  <c r="BM57" i="2"/>
  <c r="BM56" i="2"/>
  <c r="BM55" i="2"/>
  <c r="BM54" i="2"/>
  <c r="BM53" i="2"/>
  <c r="BM52" i="2"/>
  <c r="BM51" i="2"/>
  <c r="BM50" i="2"/>
  <c r="BM49" i="2"/>
  <c r="BM48" i="2"/>
  <c r="BM47" i="2"/>
  <c r="BM46" i="2"/>
  <c r="BM45" i="2"/>
  <c r="BM44" i="2"/>
  <c r="BM43" i="2"/>
  <c r="BM42" i="2"/>
  <c r="BM41" i="2"/>
  <c r="BM40" i="2"/>
  <c r="BM39" i="2"/>
  <c r="BM38" i="2"/>
  <c r="BM37" i="2"/>
  <c r="BM36" i="2"/>
  <c r="BM35" i="2"/>
  <c r="BM34" i="2"/>
  <c r="BM33" i="2"/>
  <c r="BM32" i="2"/>
  <c r="BM31" i="2"/>
  <c r="BM30" i="2"/>
  <c r="BM29" i="2"/>
  <c r="BM28" i="2"/>
  <c r="BM27" i="2"/>
  <c r="BM26" i="2"/>
  <c r="BM25" i="2"/>
  <c r="BM24" i="2"/>
  <c r="BM23" i="2"/>
  <c r="BM22" i="2"/>
  <c r="BM21" i="2"/>
  <c r="BM20" i="2"/>
  <c r="BM19" i="2"/>
  <c r="BM18" i="2"/>
  <c r="BM17" i="2"/>
  <c r="BM16" i="2"/>
  <c r="BM15" i="2"/>
  <c r="BM14" i="2"/>
  <c r="BM13" i="2"/>
  <c r="BM12" i="2"/>
  <c r="BM11" i="2"/>
  <c r="BM10" i="2"/>
  <c r="BM9" i="2"/>
  <c r="BM8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BE58" i="2"/>
  <c r="BE57" i="2"/>
  <c r="BE56" i="2"/>
  <c r="BE55" i="2"/>
  <c r="BE54" i="2"/>
  <c r="BE53" i="2"/>
  <c r="BE52" i="2"/>
  <c r="BE51" i="2"/>
  <c r="BE50" i="2"/>
  <c r="BE49" i="2"/>
  <c r="BE48" i="2"/>
  <c r="BE47" i="2"/>
  <c r="BE46" i="2"/>
  <c r="BE45" i="2"/>
  <c r="BE44" i="2"/>
  <c r="BE43" i="2"/>
  <c r="BE42" i="2"/>
  <c r="BE41" i="2"/>
  <c r="BE40" i="2"/>
  <c r="BE39" i="2"/>
  <c r="BE38" i="2"/>
  <c r="BE37" i="2"/>
  <c r="BE36" i="2"/>
  <c r="BE35" i="2"/>
  <c r="BE34" i="2"/>
  <c r="BE33" i="2"/>
  <c r="BE32" i="2"/>
  <c r="BE31" i="2"/>
  <c r="BE30" i="2"/>
  <c r="BE29" i="2"/>
  <c r="BE28" i="2"/>
  <c r="BE27" i="2"/>
  <c r="BE26" i="2"/>
  <c r="BE25" i="2"/>
  <c r="BE24" i="2"/>
  <c r="BE23" i="2"/>
  <c r="BE22" i="2"/>
  <c r="BE21" i="2"/>
  <c r="BE20" i="2"/>
  <c r="BE19" i="2"/>
  <c r="BE18" i="2"/>
  <c r="BE17" i="2"/>
  <c r="BE16" i="2"/>
  <c r="BE15" i="2"/>
  <c r="BE14" i="2"/>
  <c r="BE13" i="2"/>
  <c r="BE12" i="2"/>
  <c r="BE11" i="2"/>
  <c r="BE10" i="2"/>
  <c r="BE9" i="2"/>
  <c r="BE8" i="2"/>
  <c r="AZ108" i="2"/>
  <c r="AZ107" i="2"/>
  <c r="AZ106" i="2"/>
  <c r="AZ105" i="2"/>
  <c r="AZ104" i="2"/>
  <c r="AZ103" i="2"/>
  <c r="AZ102" i="2"/>
  <c r="AZ101" i="2"/>
  <c r="AZ100" i="2"/>
  <c r="AZ99" i="2"/>
  <c r="AZ98" i="2"/>
  <c r="AZ97" i="2"/>
  <c r="AZ96" i="2"/>
  <c r="AZ95" i="2"/>
  <c r="AZ94" i="2"/>
  <c r="AZ93" i="2"/>
  <c r="AZ92" i="2"/>
  <c r="AZ91" i="2"/>
  <c r="AZ90" i="2"/>
  <c r="AZ89" i="2"/>
  <c r="AZ88" i="2"/>
  <c r="AZ87" i="2"/>
  <c r="AZ86" i="2"/>
  <c r="AZ85" i="2"/>
  <c r="AZ84" i="2"/>
  <c r="AZ83" i="2"/>
  <c r="AZ82" i="2"/>
  <c r="AZ81" i="2"/>
  <c r="AZ80" i="2"/>
  <c r="AZ79" i="2"/>
  <c r="AZ78" i="2"/>
  <c r="AZ77" i="2"/>
  <c r="AZ76" i="2"/>
  <c r="AZ75" i="2"/>
  <c r="AZ74" i="2"/>
  <c r="AZ73" i="2"/>
  <c r="AZ72" i="2"/>
  <c r="AZ71" i="2"/>
  <c r="AZ70" i="2"/>
  <c r="AZ69" i="2"/>
  <c r="AZ68" i="2"/>
  <c r="AZ67" i="2"/>
  <c r="AZ66" i="2"/>
  <c r="AZ65" i="2"/>
  <c r="AZ64" i="2"/>
  <c r="AZ63" i="2"/>
  <c r="AZ62" i="2"/>
  <c r="AZ61" i="2"/>
  <c r="AZ60" i="2"/>
  <c r="AZ59" i="2"/>
  <c r="AZ58" i="2"/>
  <c r="AZ57" i="2"/>
  <c r="AZ56" i="2"/>
  <c r="AZ55" i="2"/>
  <c r="AZ54" i="2"/>
  <c r="AZ53" i="2"/>
  <c r="AZ52" i="2"/>
  <c r="AZ51" i="2"/>
  <c r="AZ50" i="2"/>
  <c r="AZ49" i="2"/>
  <c r="AZ48" i="2"/>
  <c r="AZ47" i="2"/>
  <c r="AZ46" i="2"/>
  <c r="AZ45" i="2"/>
  <c r="AZ44" i="2"/>
  <c r="AZ43" i="2"/>
  <c r="AZ42" i="2"/>
  <c r="AZ41" i="2"/>
  <c r="AZ40" i="2"/>
  <c r="AZ39" i="2"/>
  <c r="AZ38" i="2"/>
  <c r="AZ37" i="2"/>
  <c r="AZ36" i="2"/>
  <c r="AZ35" i="2"/>
  <c r="AZ34" i="2"/>
  <c r="AZ33" i="2"/>
  <c r="AZ32" i="2"/>
  <c r="AZ31" i="2"/>
  <c r="AZ30" i="2"/>
  <c r="AZ29" i="2"/>
  <c r="AZ28" i="2"/>
  <c r="AZ27" i="2"/>
  <c r="AZ26" i="2"/>
  <c r="AZ25" i="2"/>
  <c r="AZ24" i="2"/>
  <c r="AZ23" i="2"/>
  <c r="AZ22" i="2"/>
  <c r="AZ21" i="2"/>
  <c r="AZ20" i="2"/>
  <c r="AZ19" i="2"/>
  <c r="AZ18" i="2"/>
  <c r="AZ17" i="2"/>
  <c r="AZ16" i="2"/>
  <c r="AZ15" i="2"/>
  <c r="AZ14" i="2"/>
  <c r="AZ13" i="2"/>
  <c r="AZ12" i="2"/>
  <c r="AZ11" i="2"/>
  <c r="AZ10" i="2"/>
  <c r="AZ9" i="2"/>
  <c r="AZ8" i="2"/>
  <c r="AW108" i="2"/>
  <c r="AW107" i="2"/>
  <c r="AW106" i="2"/>
  <c r="AW105" i="2"/>
  <c r="AW104" i="2"/>
  <c r="AW103" i="2"/>
  <c r="AW102" i="2"/>
  <c r="AW101" i="2"/>
  <c r="AW100" i="2"/>
  <c r="AW99" i="2"/>
  <c r="AW98" i="2"/>
  <c r="AW97" i="2"/>
  <c r="AW96" i="2"/>
  <c r="AW95" i="2"/>
  <c r="AW94" i="2"/>
  <c r="AW93" i="2"/>
  <c r="AW92" i="2"/>
  <c r="AW91" i="2"/>
  <c r="AW90" i="2"/>
  <c r="AW89" i="2"/>
  <c r="AW88" i="2"/>
  <c r="AW87" i="2"/>
  <c r="AW86" i="2"/>
  <c r="AW85" i="2"/>
  <c r="AW84" i="2"/>
  <c r="AW83" i="2"/>
  <c r="AW82" i="2"/>
  <c r="AW81" i="2"/>
  <c r="AW80" i="2"/>
  <c r="AW79" i="2"/>
  <c r="AW78" i="2"/>
  <c r="AW77" i="2"/>
  <c r="AW76" i="2"/>
  <c r="AW75" i="2"/>
  <c r="AW74" i="2"/>
  <c r="AW73" i="2"/>
  <c r="AW72" i="2"/>
  <c r="AW71" i="2"/>
  <c r="AW70" i="2"/>
  <c r="AW69" i="2"/>
  <c r="AW68" i="2"/>
  <c r="AW67" i="2"/>
  <c r="AW66" i="2"/>
  <c r="AW65" i="2"/>
  <c r="AW64" i="2"/>
  <c r="AW63" i="2"/>
  <c r="AW62" i="2"/>
  <c r="AW61" i="2"/>
  <c r="AW60" i="2"/>
  <c r="AW59" i="2"/>
  <c r="AW58" i="2"/>
  <c r="AW57" i="2"/>
  <c r="AW56" i="2"/>
  <c r="AW55" i="2"/>
  <c r="AW54" i="2"/>
  <c r="AW53" i="2"/>
  <c r="AW52" i="2"/>
  <c r="AW51" i="2"/>
  <c r="AW50" i="2"/>
  <c r="AW49" i="2"/>
  <c r="AW48" i="2"/>
  <c r="AW47" i="2"/>
  <c r="AW46" i="2"/>
  <c r="AW45" i="2"/>
  <c r="AW44" i="2"/>
  <c r="AW43" i="2"/>
  <c r="AW42" i="2"/>
  <c r="AW41" i="2"/>
  <c r="AW40" i="2"/>
  <c r="AW39" i="2"/>
  <c r="AW38" i="2"/>
  <c r="AW37" i="2"/>
  <c r="AW36" i="2"/>
  <c r="AW35" i="2"/>
  <c r="AW34" i="2"/>
  <c r="AW33" i="2"/>
  <c r="AW32" i="2"/>
  <c r="AW31" i="2"/>
  <c r="AW30" i="2"/>
  <c r="AW29" i="2"/>
  <c r="AW28" i="2"/>
  <c r="AW27" i="2"/>
  <c r="AW26" i="2"/>
  <c r="AW25" i="2"/>
  <c r="AW24" i="2"/>
  <c r="AW23" i="2"/>
  <c r="AW22" i="2"/>
  <c r="AW21" i="2"/>
  <c r="AW20" i="2"/>
  <c r="AW19" i="2"/>
  <c r="AW18" i="2"/>
  <c r="AW17" i="2"/>
  <c r="AW16" i="2"/>
  <c r="AW15" i="2"/>
  <c r="AW14" i="2"/>
  <c r="AW13" i="2"/>
  <c r="AW12" i="2"/>
  <c r="AW11" i="2"/>
  <c r="AW10" i="2"/>
  <c r="AW9" i="2"/>
  <c r="AW8" i="2"/>
  <c r="AR108" i="2"/>
  <c r="AR107" i="2"/>
  <c r="AR106" i="2"/>
  <c r="AR105" i="2"/>
  <c r="AR104" i="2"/>
  <c r="AR103" i="2"/>
  <c r="AR102" i="2"/>
  <c r="AR101" i="2"/>
  <c r="AR100" i="2"/>
  <c r="AR99" i="2"/>
  <c r="AR98" i="2"/>
  <c r="AR97" i="2"/>
  <c r="AR96" i="2"/>
  <c r="AR95" i="2"/>
  <c r="AR94" i="2"/>
  <c r="AR93" i="2"/>
  <c r="AR92" i="2"/>
  <c r="AR91" i="2"/>
  <c r="AR90" i="2"/>
  <c r="AR89" i="2"/>
  <c r="AR88" i="2"/>
  <c r="AR87" i="2"/>
  <c r="AR86" i="2"/>
  <c r="AR85" i="2"/>
  <c r="AR84" i="2"/>
  <c r="AR83" i="2"/>
  <c r="AR82" i="2"/>
  <c r="AR81" i="2"/>
  <c r="AR80" i="2"/>
  <c r="AR79" i="2"/>
  <c r="AR78" i="2"/>
  <c r="AR77" i="2"/>
  <c r="AR76" i="2"/>
  <c r="AR75" i="2"/>
  <c r="AR74" i="2"/>
  <c r="AR73" i="2"/>
  <c r="AR72" i="2"/>
  <c r="AR71" i="2"/>
  <c r="AR70" i="2"/>
  <c r="AR69" i="2"/>
  <c r="AR68" i="2"/>
  <c r="AR67" i="2"/>
  <c r="AR66" i="2"/>
  <c r="AR65" i="2"/>
  <c r="AR64" i="2"/>
  <c r="AR63" i="2"/>
  <c r="AR62" i="2"/>
  <c r="AR61" i="2"/>
  <c r="AR60" i="2"/>
  <c r="AR59" i="2"/>
  <c r="AR58" i="2"/>
  <c r="AR57" i="2"/>
  <c r="AR56" i="2"/>
  <c r="AR55" i="2"/>
  <c r="AR54" i="2"/>
  <c r="AR53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R8" i="2"/>
  <c r="AO108" i="2"/>
  <c r="AO107" i="2"/>
  <c r="AO106" i="2"/>
  <c r="AO105" i="2"/>
  <c r="AO104" i="2"/>
  <c r="AO103" i="2"/>
  <c r="AO102" i="2"/>
  <c r="AO101" i="2"/>
  <c r="AO100" i="2"/>
  <c r="AO99" i="2"/>
  <c r="AO98" i="2"/>
  <c r="AO97" i="2"/>
  <c r="AO96" i="2"/>
  <c r="AO95" i="2"/>
  <c r="AO94" i="2"/>
  <c r="AO93" i="2"/>
  <c r="AO92" i="2"/>
  <c r="AO91" i="2"/>
  <c r="AO90" i="2"/>
  <c r="AO89" i="2"/>
  <c r="AO88" i="2"/>
  <c r="AO87" i="2"/>
  <c r="AO86" i="2"/>
  <c r="AO85" i="2"/>
  <c r="AO84" i="2"/>
  <c r="AO83" i="2"/>
  <c r="AO82" i="2"/>
  <c r="AO81" i="2"/>
  <c r="AO80" i="2"/>
  <c r="AO79" i="2"/>
  <c r="AO78" i="2"/>
  <c r="AO77" i="2"/>
  <c r="AO76" i="2"/>
  <c r="AO75" i="2"/>
  <c r="AO74" i="2"/>
  <c r="AO73" i="2"/>
  <c r="AO72" i="2"/>
  <c r="AO71" i="2"/>
  <c r="AO70" i="2"/>
  <c r="AO69" i="2"/>
  <c r="AO68" i="2"/>
  <c r="AO67" i="2"/>
  <c r="AO66" i="2"/>
  <c r="AO65" i="2"/>
  <c r="AO64" i="2"/>
  <c r="AO63" i="2"/>
  <c r="AO62" i="2"/>
  <c r="AO61" i="2"/>
  <c r="AO60" i="2"/>
  <c r="AO59" i="2"/>
  <c r="AO58" i="2"/>
  <c r="AO57" i="2"/>
  <c r="AO56" i="2"/>
  <c r="AO55" i="2"/>
  <c r="AO54" i="2"/>
  <c r="AO53" i="2"/>
  <c r="AO52" i="2"/>
  <c r="AO51" i="2"/>
  <c r="AO50" i="2"/>
  <c r="AO49" i="2"/>
  <c r="AO48" i="2"/>
  <c r="AO47" i="2"/>
  <c r="AO46" i="2"/>
  <c r="AO45" i="2"/>
  <c r="AO44" i="2"/>
  <c r="AO43" i="2"/>
  <c r="AO42" i="2"/>
  <c r="AO41" i="2"/>
  <c r="AO40" i="2"/>
  <c r="AO39" i="2"/>
  <c r="AO38" i="2"/>
  <c r="AO37" i="2"/>
  <c r="AO36" i="2"/>
  <c r="AO35" i="2"/>
  <c r="AO34" i="2"/>
  <c r="AO33" i="2"/>
  <c r="AO32" i="2"/>
  <c r="AO31" i="2"/>
  <c r="AO30" i="2"/>
  <c r="AO29" i="2"/>
  <c r="AO28" i="2"/>
  <c r="AO27" i="2"/>
  <c r="AO26" i="2"/>
  <c r="AO25" i="2"/>
  <c r="AO24" i="2"/>
  <c r="AO23" i="2"/>
  <c r="AO22" i="2"/>
  <c r="AO21" i="2"/>
  <c r="AO20" i="2"/>
  <c r="AO19" i="2"/>
  <c r="AO18" i="2"/>
  <c r="AO17" i="2"/>
  <c r="AO16" i="2"/>
  <c r="AO15" i="2"/>
  <c r="AO14" i="2"/>
  <c r="AO13" i="2"/>
  <c r="AO12" i="2"/>
  <c r="AO11" i="2"/>
  <c r="AO10" i="2"/>
  <c r="AO9" i="2"/>
  <c r="AO8" i="2"/>
  <c r="AK108" i="2"/>
  <c r="AK107" i="2"/>
  <c r="AK106" i="2"/>
  <c r="AK105" i="2"/>
  <c r="AK104" i="2"/>
  <c r="AK103" i="2"/>
  <c r="AK102" i="2"/>
  <c r="AK101" i="2"/>
  <c r="AK100" i="2"/>
  <c r="AK99" i="2"/>
  <c r="AK98" i="2"/>
  <c r="AK97" i="2"/>
  <c r="AK96" i="2"/>
  <c r="AK95" i="2"/>
  <c r="AK94" i="2"/>
  <c r="AK93" i="2"/>
  <c r="AK92" i="2"/>
  <c r="AK91" i="2"/>
  <c r="AK90" i="2"/>
  <c r="AK89" i="2"/>
  <c r="AK88" i="2"/>
  <c r="AK87" i="2"/>
  <c r="AK86" i="2"/>
  <c r="AK85" i="2"/>
  <c r="AK84" i="2"/>
  <c r="AK83" i="2"/>
  <c r="AK82" i="2"/>
  <c r="AK81" i="2"/>
  <c r="AK80" i="2"/>
  <c r="AK79" i="2"/>
  <c r="AK78" i="2"/>
  <c r="AK77" i="2"/>
  <c r="AK76" i="2"/>
  <c r="AK75" i="2"/>
  <c r="AK74" i="2"/>
  <c r="AK73" i="2"/>
  <c r="AK72" i="2"/>
  <c r="AK71" i="2"/>
  <c r="AK70" i="2"/>
  <c r="AK69" i="2"/>
  <c r="AK68" i="2"/>
  <c r="AK67" i="2"/>
  <c r="AK66" i="2"/>
  <c r="AK65" i="2"/>
  <c r="AK64" i="2"/>
  <c r="AK63" i="2"/>
  <c r="AK62" i="2"/>
  <c r="AK61" i="2"/>
  <c r="AK60" i="2"/>
  <c r="AK59" i="2"/>
  <c r="AK58" i="2"/>
  <c r="AK57" i="2"/>
  <c r="AK56" i="2"/>
  <c r="AK55" i="2"/>
  <c r="AK54" i="2"/>
  <c r="AK53" i="2"/>
  <c r="AK52" i="2"/>
  <c r="AK51" i="2"/>
  <c r="AK50" i="2"/>
  <c r="AK49" i="2"/>
  <c r="AK48" i="2"/>
  <c r="AK47" i="2"/>
  <c r="AK46" i="2"/>
  <c r="AK45" i="2"/>
  <c r="AK44" i="2"/>
  <c r="AK43" i="2"/>
  <c r="AK42" i="2"/>
  <c r="AK41" i="2"/>
  <c r="AK40" i="2"/>
  <c r="AK39" i="2"/>
  <c r="AK38" i="2"/>
  <c r="AK37" i="2"/>
  <c r="AK36" i="2"/>
  <c r="AK35" i="2"/>
  <c r="AK34" i="2"/>
  <c r="AK33" i="2"/>
  <c r="AK32" i="2"/>
  <c r="AK31" i="2"/>
  <c r="AK30" i="2"/>
  <c r="AK29" i="2"/>
  <c r="AK28" i="2"/>
  <c r="AK27" i="2"/>
  <c r="AK26" i="2"/>
  <c r="AK25" i="2"/>
  <c r="AK24" i="2"/>
  <c r="AK23" i="2"/>
  <c r="AK22" i="2"/>
  <c r="AK21" i="2"/>
  <c r="AK20" i="2"/>
  <c r="AK19" i="2"/>
  <c r="AK18" i="2"/>
  <c r="AK17" i="2"/>
  <c r="AK16" i="2"/>
  <c r="AK15" i="2"/>
  <c r="AK14" i="2"/>
  <c r="AK13" i="2"/>
  <c r="AK12" i="2"/>
  <c r="AK11" i="2"/>
  <c r="AK10" i="2"/>
  <c r="AK9" i="2"/>
  <c r="AK8" i="2"/>
  <c r="BL108" i="2"/>
  <c r="BD108" i="2"/>
  <c r="AV108" i="2"/>
  <c r="AN108" i="2"/>
  <c r="BL107" i="2"/>
  <c r="BD107" i="2"/>
  <c r="AV107" i="2"/>
  <c r="AN107" i="2"/>
  <c r="BL106" i="2"/>
  <c r="BD106" i="2"/>
  <c r="AV106" i="2"/>
  <c r="AN106" i="2"/>
  <c r="BL105" i="2"/>
  <c r="BD105" i="2"/>
  <c r="AV105" i="2"/>
  <c r="AN105" i="2"/>
  <c r="BL104" i="2"/>
  <c r="BD104" i="2"/>
  <c r="AV104" i="2"/>
  <c r="AN104" i="2"/>
  <c r="BL103" i="2"/>
  <c r="BD103" i="2"/>
  <c r="AV103" i="2"/>
  <c r="AN103" i="2"/>
  <c r="BL102" i="2"/>
  <c r="BD102" i="2"/>
  <c r="AV102" i="2"/>
  <c r="AN102" i="2"/>
  <c r="BL101" i="2"/>
  <c r="BD101" i="2"/>
  <c r="AV101" i="2"/>
  <c r="AN101" i="2"/>
  <c r="BL100" i="2"/>
  <c r="BD100" i="2"/>
  <c r="AV100" i="2"/>
  <c r="AN100" i="2"/>
  <c r="BL99" i="2"/>
  <c r="BD99" i="2"/>
  <c r="AV99" i="2"/>
  <c r="AN99" i="2"/>
  <c r="BL98" i="2"/>
  <c r="BD98" i="2"/>
  <c r="AV98" i="2"/>
  <c r="AN98" i="2"/>
  <c r="BL97" i="2"/>
  <c r="BD97" i="2"/>
  <c r="AV97" i="2"/>
  <c r="AN97" i="2"/>
  <c r="BL96" i="2"/>
  <c r="BD96" i="2"/>
  <c r="AV96" i="2"/>
  <c r="AN96" i="2"/>
  <c r="BL95" i="2"/>
  <c r="BD95" i="2"/>
  <c r="AV95" i="2"/>
  <c r="AN95" i="2"/>
  <c r="BL94" i="2"/>
  <c r="BD94" i="2"/>
  <c r="AV94" i="2"/>
  <c r="AN94" i="2"/>
  <c r="BL93" i="2"/>
  <c r="BD93" i="2"/>
  <c r="AV93" i="2"/>
  <c r="AN93" i="2"/>
  <c r="BL92" i="2"/>
  <c r="BD92" i="2"/>
  <c r="AV92" i="2"/>
  <c r="AN92" i="2"/>
  <c r="BL91" i="2"/>
  <c r="BD91" i="2"/>
  <c r="AV91" i="2"/>
  <c r="AN91" i="2"/>
  <c r="BL90" i="2"/>
  <c r="BD90" i="2"/>
  <c r="AV90" i="2"/>
  <c r="AN90" i="2"/>
  <c r="BL89" i="2"/>
  <c r="BD89" i="2"/>
  <c r="AV89" i="2"/>
  <c r="AN89" i="2"/>
  <c r="BL88" i="2"/>
  <c r="BD88" i="2"/>
  <c r="AV88" i="2"/>
  <c r="AN88" i="2"/>
  <c r="BL87" i="2"/>
  <c r="BD87" i="2"/>
  <c r="AV87" i="2"/>
  <c r="AN87" i="2"/>
  <c r="BL86" i="2"/>
  <c r="BD86" i="2"/>
  <c r="AV86" i="2"/>
  <c r="AN86" i="2"/>
  <c r="BL85" i="2"/>
  <c r="BD85" i="2"/>
  <c r="AV85" i="2"/>
  <c r="AN85" i="2"/>
  <c r="BL84" i="2"/>
  <c r="BD84" i="2"/>
  <c r="AV84" i="2"/>
  <c r="AN84" i="2"/>
  <c r="BL83" i="2"/>
  <c r="BD83" i="2"/>
  <c r="AV83" i="2"/>
  <c r="AN83" i="2"/>
  <c r="BL82" i="2"/>
  <c r="BD82" i="2"/>
  <c r="AV82" i="2"/>
  <c r="AN82" i="2"/>
  <c r="BL81" i="2"/>
  <c r="BD81" i="2"/>
  <c r="AV81" i="2"/>
  <c r="AN81" i="2"/>
  <c r="BL80" i="2"/>
  <c r="BD80" i="2"/>
  <c r="AV80" i="2"/>
  <c r="AN80" i="2"/>
  <c r="BL79" i="2"/>
  <c r="BD79" i="2"/>
  <c r="AV79" i="2"/>
  <c r="AN79" i="2"/>
  <c r="BL78" i="2"/>
  <c r="BD78" i="2"/>
  <c r="AV78" i="2"/>
  <c r="AN78" i="2"/>
  <c r="BL77" i="2"/>
  <c r="BD77" i="2"/>
  <c r="AV77" i="2"/>
  <c r="AN77" i="2"/>
  <c r="BL76" i="2"/>
  <c r="BD76" i="2"/>
  <c r="AV76" i="2"/>
  <c r="AN76" i="2"/>
  <c r="BL75" i="2"/>
  <c r="BD75" i="2"/>
  <c r="AV75" i="2"/>
  <c r="AN75" i="2"/>
  <c r="BL74" i="2"/>
  <c r="BD74" i="2"/>
  <c r="AV74" i="2"/>
  <c r="AN74" i="2"/>
  <c r="BL73" i="2"/>
  <c r="BD73" i="2"/>
  <c r="AV73" i="2"/>
  <c r="AN73" i="2"/>
  <c r="BL72" i="2"/>
  <c r="BD72" i="2"/>
  <c r="AV72" i="2"/>
  <c r="AN72" i="2"/>
  <c r="BL71" i="2"/>
  <c r="BD71" i="2"/>
  <c r="AV71" i="2"/>
  <c r="AN71" i="2"/>
  <c r="BL70" i="2"/>
  <c r="BD70" i="2"/>
  <c r="AV70" i="2"/>
  <c r="AN70" i="2"/>
  <c r="BL69" i="2"/>
  <c r="BD69" i="2"/>
  <c r="AV69" i="2"/>
  <c r="AN69" i="2"/>
  <c r="BL68" i="2"/>
  <c r="BD68" i="2"/>
  <c r="AV68" i="2"/>
  <c r="AN68" i="2"/>
  <c r="BL67" i="2"/>
  <c r="BD67" i="2"/>
  <c r="AV67" i="2"/>
  <c r="AN67" i="2"/>
  <c r="BL66" i="2"/>
  <c r="BD66" i="2"/>
  <c r="AV66" i="2"/>
  <c r="AN66" i="2"/>
  <c r="BL65" i="2"/>
  <c r="BD65" i="2"/>
  <c r="AV65" i="2"/>
  <c r="AN65" i="2"/>
  <c r="BL64" i="2"/>
  <c r="BD64" i="2"/>
  <c r="AV64" i="2"/>
  <c r="AN64" i="2"/>
  <c r="BL63" i="2"/>
  <c r="BD63" i="2"/>
  <c r="AV63" i="2"/>
  <c r="AN63" i="2"/>
  <c r="BL62" i="2"/>
  <c r="BD62" i="2"/>
  <c r="AV62" i="2"/>
  <c r="AN62" i="2"/>
  <c r="BL61" i="2"/>
  <c r="BD61" i="2"/>
  <c r="AV61" i="2"/>
  <c r="AN61" i="2"/>
  <c r="BL60" i="2"/>
  <c r="BD60" i="2"/>
  <c r="AV60" i="2"/>
  <c r="AN60" i="2"/>
  <c r="BL59" i="2"/>
  <c r="BD59" i="2"/>
  <c r="AV59" i="2"/>
  <c r="AN59" i="2"/>
  <c r="BL58" i="2"/>
  <c r="BD58" i="2"/>
  <c r="AV58" i="2"/>
  <c r="AN58" i="2"/>
  <c r="BL57" i="2"/>
  <c r="BD57" i="2"/>
  <c r="AV57" i="2"/>
  <c r="AN57" i="2"/>
  <c r="BL56" i="2"/>
  <c r="BD56" i="2"/>
  <c r="AV56" i="2"/>
  <c r="AN56" i="2"/>
  <c r="BL55" i="2"/>
  <c r="BD55" i="2"/>
  <c r="AV55" i="2"/>
  <c r="AN55" i="2"/>
  <c r="BL54" i="2"/>
  <c r="BD54" i="2"/>
  <c r="AV54" i="2"/>
  <c r="AN54" i="2"/>
  <c r="BL53" i="2"/>
  <c r="BD53" i="2"/>
  <c r="AV53" i="2"/>
  <c r="AN53" i="2"/>
  <c r="BL52" i="2"/>
  <c r="BD52" i="2"/>
  <c r="AV52" i="2"/>
  <c r="AN52" i="2"/>
  <c r="BL51" i="2"/>
  <c r="BD51" i="2"/>
  <c r="AV51" i="2"/>
  <c r="AN51" i="2"/>
  <c r="BL50" i="2"/>
  <c r="BD50" i="2"/>
  <c r="AV50" i="2"/>
  <c r="AN50" i="2"/>
  <c r="BL49" i="2"/>
  <c r="BD49" i="2"/>
  <c r="AV49" i="2"/>
  <c r="AN49" i="2"/>
  <c r="BL48" i="2"/>
  <c r="BD48" i="2"/>
  <c r="AV48" i="2"/>
  <c r="AN48" i="2"/>
  <c r="BL47" i="2"/>
  <c r="BD47" i="2"/>
  <c r="AV47" i="2"/>
  <c r="AN47" i="2"/>
  <c r="BL46" i="2"/>
  <c r="BD46" i="2"/>
  <c r="AV46" i="2"/>
  <c r="AN46" i="2"/>
  <c r="BL45" i="2"/>
  <c r="BD45" i="2"/>
  <c r="AV45" i="2"/>
  <c r="AN45" i="2"/>
  <c r="BL44" i="2"/>
  <c r="BD44" i="2"/>
  <c r="AV44" i="2"/>
  <c r="AN44" i="2"/>
  <c r="BL43" i="2"/>
  <c r="BD43" i="2"/>
  <c r="AV43" i="2"/>
  <c r="AN43" i="2"/>
  <c r="BL42" i="2"/>
  <c r="BD42" i="2"/>
  <c r="AV42" i="2"/>
  <c r="AN42" i="2"/>
  <c r="BL41" i="2"/>
  <c r="BD41" i="2"/>
  <c r="AV41" i="2"/>
  <c r="AN41" i="2"/>
  <c r="BL40" i="2"/>
  <c r="BD40" i="2"/>
  <c r="AV40" i="2"/>
  <c r="AN40" i="2"/>
  <c r="BL39" i="2"/>
  <c r="BD39" i="2"/>
  <c r="AV39" i="2"/>
  <c r="AN39" i="2"/>
  <c r="BL38" i="2"/>
  <c r="BD38" i="2"/>
  <c r="AV38" i="2"/>
  <c r="AN38" i="2"/>
  <c r="BL37" i="2"/>
  <c r="BD37" i="2"/>
  <c r="AV37" i="2"/>
  <c r="AN37" i="2"/>
  <c r="BL36" i="2"/>
  <c r="BD36" i="2"/>
  <c r="AV36" i="2"/>
  <c r="AN36" i="2"/>
  <c r="BL35" i="2"/>
  <c r="BD35" i="2"/>
  <c r="AV35" i="2"/>
  <c r="AN35" i="2"/>
  <c r="BL34" i="2"/>
  <c r="BD34" i="2"/>
  <c r="AV34" i="2"/>
  <c r="AN34" i="2"/>
  <c r="BL33" i="2"/>
  <c r="BD33" i="2"/>
  <c r="AV33" i="2"/>
  <c r="AN33" i="2"/>
  <c r="BL32" i="2"/>
  <c r="BD32" i="2"/>
  <c r="AV32" i="2"/>
  <c r="AN32" i="2"/>
  <c r="BL31" i="2"/>
  <c r="BD31" i="2"/>
  <c r="AV31" i="2"/>
  <c r="AN31" i="2"/>
  <c r="BL30" i="2"/>
  <c r="BD30" i="2"/>
  <c r="AV30" i="2"/>
  <c r="AN30" i="2"/>
  <c r="BL29" i="2"/>
  <c r="BD29" i="2"/>
  <c r="AV29" i="2"/>
  <c r="AN29" i="2"/>
  <c r="BL28" i="2"/>
  <c r="BD28" i="2"/>
  <c r="AV28" i="2"/>
  <c r="AN28" i="2"/>
  <c r="BL27" i="2"/>
  <c r="BD27" i="2"/>
  <c r="AV27" i="2"/>
  <c r="AN27" i="2"/>
  <c r="BL26" i="2"/>
  <c r="BD26" i="2"/>
  <c r="AV26" i="2"/>
  <c r="AN26" i="2"/>
  <c r="BL25" i="2"/>
  <c r="BD25" i="2"/>
  <c r="AV25" i="2"/>
  <c r="AN25" i="2"/>
  <c r="BL24" i="2"/>
  <c r="BD24" i="2"/>
  <c r="AV24" i="2"/>
  <c r="AN24" i="2"/>
  <c r="BL23" i="2"/>
  <c r="BD23" i="2"/>
  <c r="AV23" i="2"/>
  <c r="AN23" i="2"/>
  <c r="BL22" i="2"/>
  <c r="BD22" i="2"/>
  <c r="AV22" i="2"/>
  <c r="AN22" i="2"/>
  <c r="BL21" i="2"/>
  <c r="BD21" i="2"/>
  <c r="AV21" i="2"/>
  <c r="AN21" i="2"/>
  <c r="BL20" i="2"/>
  <c r="BD20" i="2"/>
  <c r="AV20" i="2"/>
  <c r="AN20" i="2"/>
  <c r="BL19" i="2"/>
  <c r="BD19" i="2"/>
  <c r="AV19" i="2"/>
  <c r="AN19" i="2"/>
  <c r="BL18" i="2"/>
  <c r="BD18" i="2"/>
  <c r="AV18" i="2"/>
  <c r="AN18" i="2"/>
  <c r="BL17" i="2"/>
  <c r="BD17" i="2"/>
  <c r="AV17" i="2"/>
  <c r="AN17" i="2"/>
  <c r="BL16" i="2"/>
  <c r="BD16" i="2"/>
  <c r="AV16" i="2"/>
  <c r="AN16" i="2"/>
  <c r="BL15" i="2"/>
  <c r="BD15" i="2"/>
  <c r="AV15" i="2"/>
  <c r="AN15" i="2"/>
  <c r="BL14" i="2"/>
  <c r="BD14" i="2"/>
  <c r="AV14" i="2"/>
  <c r="AN14" i="2"/>
  <c r="BL13" i="2"/>
  <c r="BD13" i="2"/>
  <c r="AV13" i="2"/>
  <c r="AN13" i="2"/>
  <c r="BL12" i="2"/>
  <c r="BD12" i="2"/>
  <c r="AV12" i="2"/>
  <c r="AN12" i="2"/>
  <c r="BL11" i="2"/>
  <c r="BD11" i="2"/>
  <c r="AV11" i="2"/>
  <c r="AN11" i="2"/>
  <c r="BL10" i="2"/>
  <c r="BD10" i="2"/>
  <c r="AV10" i="2"/>
  <c r="AN10" i="2"/>
  <c r="BL9" i="2"/>
  <c r="BD9" i="2"/>
  <c r="AV9" i="2"/>
  <c r="AN9" i="2"/>
  <c r="BL8" i="2"/>
  <c r="AV8" i="2"/>
  <c r="AN8" i="2"/>
  <c r="AF108" i="2"/>
  <c r="AF107" i="2"/>
  <c r="AF106" i="2"/>
  <c r="AF105" i="2"/>
  <c r="AF104" i="2"/>
  <c r="AF103" i="2"/>
  <c r="AF102" i="2"/>
  <c r="AF101" i="2"/>
  <c r="AF100" i="2"/>
  <c r="AF99" i="2"/>
  <c r="AF98" i="2"/>
  <c r="AF97" i="2"/>
  <c r="AF96" i="2"/>
  <c r="AF95" i="2"/>
  <c r="AF94" i="2"/>
  <c r="AF93" i="2"/>
  <c r="AF92" i="2"/>
  <c r="AF91" i="2"/>
  <c r="AF90" i="2"/>
  <c r="AF89" i="2"/>
  <c r="AF88" i="2"/>
  <c r="AF87" i="2"/>
  <c r="AF86" i="2"/>
  <c r="AF85" i="2"/>
  <c r="AF84" i="2"/>
  <c r="AF83" i="2"/>
  <c r="AF82" i="2"/>
  <c r="AF81" i="2"/>
  <c r="AF80" i="2"/>
  <c r="AF79" i="2"/>
  <c r="AF78" i="2"/>
  <c r="AF77" i="2"/>
  <c r="AF76" i="2"/>
  <c r="AF75" i="2"/>
  <c r="AF74" i="2"/>
  <c r="AF73" i="2"/>
  <c r="AF72" i="2"/>
  <c r="AF71" i="2"/>
  <c r="AF70" i="2"/>
  <c r="AF69" i="2"/>
  <c r="AF68" i="2"/>
  <c r="AF67" i="2"/>
  <c r="AF66" i="2"/>
  <c r="AF65" i="2"/>
  <c r="AF64" i="2"/>
  <c r="AF63" i="2"/>
  <c r="AF62" i="2"/>
  <c r="AF61" i="2"/>
  <c r="AF60" i="2"/>
  <c r="AF59" i="2"/>
  <c r="AF58" i="2"/>
  <c r="AF57" i="2"/>
  <c r="AF56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F13" i="2"/>
  <c r="AF12" i="2"/>
  <c r="AF11" i="2"/>
  <c r="AF10" i="2"/>
  <c r="AF9" i="2"/>
  <c r="AF8" i="2"/>
  <c r="AP37" i="7" l="1"/>
  <c r="AZ99" i="7"/>
  <c r="BD99" i="7"/>
  <c r="AK105" i="7"/>
  <c r="AN105" i="7"/>
  <c r="D100" i="7"/>
  <c r="BF100" i="7"/>
  <c r="AY100" i="7"/>
  <c r="C106" i="7"/>
  <c r="AJ106" i="7"/>
  <c r="Z99" i="7"/>
  <c r="AD99" i="7" s="1"/>
  <c r="BL39" i="7"/>
  <c r="BO39" i="7"/>
  <c r="BH40" i="7"/>
  <c r="G40" i="7"/>
  <c r="DL40" i="7"/>
  <c r="AR72" i="7"/>
  <c r="AV72" i="7"/>
  <c r="AA72" i="7"/>
  <c r="AE72" i="7" s="1"/>
  <c r="AX73" i="7"/>
  <c r="AQ73" i="7"/>
  <c r="E73" i="7"/>
  <c r="F73" i="7" s="1"/>
  <c r="AQ196" i="1"/>
  <c r="AQ184" i="1"/>
  <c r="AQ187" i="1"/>
  <c r="AQ175" i="1"/>
  <c r="AQ150" i="1"/>
  <c r="AQ163" i="1"/>
  <c r="AQ138" i="1"/>
  <c r="AQ151" i="1"/>
  <c r="AQ126" i="1"/>
  <c r="AQ201" i="1"/>
  <c r="AQ139" i="1"/>
  <c r="AQ114" i="1"/>
  <c r="R16" i="5"/>
  <c r="V16" i="5" s="1"/>
  <c r="Z16" i="5" s="1"/>
  <c r="AD16" i="5" s="1"/>
  <c r="S16" i="5"/>
  <c r="W16" i="5" s="1"/>
  <c r="AA16" i="5" s="1"/>
  <c r="AE16" i="5" s="1"/>
  <c r="S15" i="5"/>
  <c r="W15" i="5" s="1"/>
  <c r="AA15" i="5" s="1"/>
  <c r="AE15" i="5" s="1"/>
  <c r="Q14" i="5"/>
  <c r="U14" i="5" s="1"/>
  <c r="Y14" i="5" s="1"/>
  <c r="AC14" i="5" s="1"/>
  <c r="S14" i="5"/>
  <c r="W14" i="5" s="1"/>
  <c r="AA14" i="5" s="1"/>
  <c r="AE14" i="5" s="1"/>
  <c r="R8" i="5"/>
  <c r="V8" i="5" s="1"/>
  <c r="Z8" i="5" s="1"/>
  <c r="AD8" i="5" s="1"/>
  <c r="S10" i="5"/>
  <c r="W10" i="5" s="1"/>
  <c r="AA10" i="5" s="1"/>
  <c r="AE10" i="5" s="1"/>
  <c r="Q8" i="5"/>
  <c r="U8" i="5" s="1"/>
  <c r="Y8" i="5" s="1"/>
  <c r="AC8" i="5" s="1"/>
  <c r="R10" i="5"/>
  <c r="V10" i="5" s="1"/>
  <c r="Z10" i="5" s="1"/>
  <c r="AD10" i="5" s="1"/>
  <c r="R13" i="5"/>
  <c r="V13" i="5" s="1"/>
  <c r="Z13" i="5" s="1"/>
  <c r="AD13" i="5" s="1"/>
  <c r="S13" i="5"/>
  <c r="W13" i="5" s="1"/>
  <c r="AA13" i="5" s="1"/>
  <c r="AE13" i="5" s="1"/>
  <c r="S17" i="5"/>
  <c r="W17" i="5" s="1"/>
  <c r="AA17" i="5" s="1"/>
  <c r="AE17" i="5" s="1"/>
  <c r="R17" i="5"/>
  <c r="V17" i="5" s="1"/>
  <c r="Z17" i="5" s="1"/>
  <c r="AD17" i="5" s="1"/>
  <c r="Q17" i="5"/>
  <c r="U17" i="5" s="1"/>
  <c r="Y17" i="5" s="1"/>
  <c r="AC17" i="5" s="1"/>
  <c r="S9" i="5"/>
  <c r="W9" i="5" s="1"/>
  <c r="AA9" i="5" s="1"/>
  <c r="AE9" i="5" s="1"/>
  <c r="R9" i="5"/>
  <c r="V9" i="5" s="1"/>
  <c r="Z9" i="5" s="1"/>
  <c r="AD9" i="5" s="1"/>
  <c r="Q9" i="5"/>
  <c r="U9" i="5" s="1"/>
  <c r="Y9" i="5" s="1"/>
  <c r="AC9" i="5" s="1"/>
  <c r="Y99" i="5"/>
  <c r="AC99" i="5" s="1"/>
  <c r="Y87" i="5"/>
  <c r="AC87" i="5" s="1"/>
  <c r="Y75" i="5"/>
  <c r="AC75" i="5" s="1"/>
  <c r="Y63" i="5"/>
  <c r="AC63" i="5" s="1"/>
  <c r="Y51" i="5"/>
  <c r="AC51" i="5" s="1"/>
  <c r="Y100" i="5"/>
  <c r="AC100" i="5" s="1"/>
  <c r="Y88" i="5"/>
  <c r="AC88" i="5" s="1"/>
  <c r="Y76" i="5"/>
  <c r="AC76" i="5" s="1"/>
  <c r="Y64" i="5"/>
  <c r="AC64" i="5" s="1"/>
  <c r="Y101" i="5"/>
  <c r="AC101" i="5" s="1"/>
  <c r="Y89" i="5"/>
  <c r="AC89" i="5" s="1"/>
  <c r="Y77" i="5"/>
  <c r="AC77" i="5" s="1"/>
  <c r="Y65" i="5"/>
  <c r="AC65" i="5" s="1"/>
  <c r="Y102" i="5"/>
  <c r="AC102" i="5" s="1"/>
  <c r="Y90" i="5"/>
  <c r="AC90" i="5" s="1"/>
  <c r="Y78" i="5"/>
  <c r="AC78" i="5" s="1"/>
  <c r="Y66" i="5"/>
  <c r="AC66" i="5" s="1"/>
  <c r="Y103" i="5"/>
  <c r="AC103" i="5" s="1"/>
  <c r="Y91" i="5"/>
  <c r="AC91" i="5" s="1"/>
  <c r="Y79" i="5"/>
  <c r="AC79" i="5" s="1"/>
  <c r="Y67" i="5"/>
  <c r="AC67" i="5" s="1"/>
  <c r="Y55" i="5"/>
  <c r="AC55" i="5" s="1"/>
  <c r="Y43" i="5"/>
  <c r="AC43" i="5" s="1"/>
  <c r="Y31" i="5"/>
  <c r="AC31" i="5" s="1"/>
  <c r="Y104" i="5"/>
  <c r="AC104" i="5" s="1"/>
  <c r="Y92" i="5"/>
  <c r="AC92" i="5" s="1"/>
  <c r="Y80" i="5"/>
  <c r="AC80" i="5" s="1"/>
  <c r="Y68" i="5"/>
  <c r="AC68" i="5" s="1"/>
  <c r="Y56" i="5"/>
  <c r="AC56" i="5" s="1"/>
  <c r="Y44" i="5"/>
  <c r="AC44" i="5" s="1"/>
  <c r="Y32" i="5"/>
  <c r="AC32" i="5" s="1"/>
  <c r="Y105" i="5"/>
  <c r="AC105" i="5" s="1"/>
  <c r="Y93" i="5"/>
  <c r="AC93" i="5" s="1"/>
  <c r="Y81" i="5"/>
  <c r="AC81" i="5" s="1"/>
  <c r="Y69" i="5"/>
  <c r="AC69" i="5" s="1"/>
  <c r="Y57" i="5"/>
  <c r="AC57" i="5" s="1"/>
  <c r="Y45" i="5"/>
  <c r="AC45" i="5" s="1"/>
  <c r="Y33" i="5"/>
  <c r="AC33" i="5" s="1"/>
  <c r="Y106" i="5"/>
  <c r="AC106" i="5" s="1"/>
  <c r="Y94" i="5"/>
  <c r="AC94" i="5" s="1"/>
  <c r="Y82" i="5"/>
  <c r="AC82" i="5" s="1"/>
  <c r="Y70" i="5"/>
  <c r="AC70" i="5" s="1"/>
  <c r="Y58" i="5"/>
  <c r="AC58" i="5" s="1"/>
  <c r="Y46" i="5"/>
  <c r="AC46" i="5" s="1"/>
  <c r="Y34" i="5"/>
  <c r="AC34" i="5" s="1"/>
  <c r="Y22" i="5"/>
  <c r="AC22" i="5" s="1"/>
  <c r="Y83" i="5"/>
  <c r="AC83" i="5" s="1"/>
  <c r="Y71" i="5"/>
  <c r="AC71" i="5" s="1"/>
  <c r="Y59" i="5"/>
  <c r="AC59" i="5" s="1"/>
  <c r="Y47" i="5"/>
  <c r="AC47" i="5" s="1"/>
  <c r="Y107" i="5"/>
  <c r="AC107" i="5" s="1"/>
  <c r="Y95" i="5"/>
  <c r="AC95" i="5" s="1"/>
  <c r="Y35" i="5"/>
  <c r="AC35" i="5" s="1"/>
  <c r="Y23" i="5"/>
  <c r="AC23" i="5" s="1"/>
  <c r="Y108" i="5"/>
  <c r="AC108" i="5" s="1"/>
  <c r="Y96" i="5"/>
  <c r="AC96" i="5" s="1"/>
  <c r="Y84" i="5"/>
  <c r="AC84" i="5" s="1"/>
  <c r="Y72" i="5"/>
  <c r="AC72" i="5" s="1"/>
  <c r="Y60" i="5"/>
  <c r="AC60" i="5" s="1"/>
  <c r="Y48" i="5"/>
  <c r="AC48" i="5" s="1"/>
  <c r="Y36" i="5"/>
  <c r="AC36" i="5" s="1"/>
  <c r="Y24" i="5"/>
  <c r="AC24" i="5" s="1"/>
  <c r="Y97" i="5"/>
  <c r="AC97" i="5" s="1"/>
  <c r="Y85" i="5"/>
  <c r="AC85" i="5" s="1"/>
  <c r="Y73" i="5"/>
  <c r="AC73" i="5" s="1"/>
  <c r="Y61" i="5"/>
  <c r="AC61" i="5" s="1"/>
  <c r="Y49" i="5"/>
  <c r="AC49" i="5" s="1"/>
  <c r="Y98" i="5"/>
  <c r="AC98" i="5" s="1"/>
  <c r="Y86" i="5"/>
  <c r="AC86" i="5" s="1"/>
  <c r="Y74" i="5"/>
  <c r="AC74" i="5" s="1"/>
  <c r="Y62" i="5"/>
  <c r="AC62" i="5" s="1"/>
  <c r="Y50" i="5"/>
  <c r="AC50" i="5" s="1"/>
  <c r="Y38" i="5"/>
  <c r="AC38" i="5" s="1"/>
  <c r="Y26" i="5"/>
  <c r="AC26" i="5" s="1"/>
  <c r="Y39" i="5"/>
  <c r="AC39" i="5" s="1"/>
  <c r="Y27" i="5"/>
  <c r="AC27" i="5" s="1"/>
  <c r="Y19" i="5"/>
  <c r="AC19" i="5" s="1"/>
  <c r="Y54" i="5"/>
  <c r="AC54" i="5" s="1"/>
  <c r="Y20" i="5"/>
  <c r="AC20" i="5" s="1"/>
  <c r="Y52" i="5"/>
  <c r="AC52" i="5" s="1"/>
  <c r="Y41" i="5"/>
  <c r="AC41" i="5" s="1"/>
  <c r="Y29" i="5"/>
  <c r="AC29" i="5" s="1"/>
  <c r="Y37" i="5"/>
  <c r="AC37" i="5" s="1"/>
  <c r="Y25" i="5"/>
  <c r="AC25" i="5" s="1"/>
  <c r="Y21" i="5"/>
  <c r="AC21" i="5" s="1"/>
  <c r="Y30" i="5"/>
  <c r="AC30" i="5" s="1"/>
  <c r="Y42" i="5"/>
  <c r="AC42" i="5" s="1"/>
  <c r="Y18" i="5"/>
  <c r="AC18" i="5" s="1"/>
  <c r="Y40" i="5"/>
  <c r="AC40" i="5" s="1"/>
  <c r="Y28" i="5"/>
  <c r="AC28" i="5" s="1"/>
  <c r="Y53" i="5"/>
  <c r="AC53" i="5" s="1"/>
  <c r="Z100" i="5"/>
  <c r="AD100" i="5" s="1"/>
  <c r="Z88" i="5"/>
  <c r="AD88" i="5" s="1"/>
  <c r="Z76" i="5"/>
  <c r="AD76" i="5" s="1"/>
  <c r="Z52" i="5"/>
  <c r="AD52" i="5" s="1"/>
  <c r="Z40" i="5"/>
  <c r="AD40" i="5" s="1"/>
  <c r="Z101" i="5"/>
  <c r="AD101" i="5" s="1"/>
  <c r="Z89" i="5"/>
  <c r="AD89" i="5" s="1"/>
  <c r="Z77" i="5"/>
  <c r="AD77" i="5" s="1"/>
  <c r="Z65" i="5"/>
  <c r="AD65" i="5" s="1"/>
  <c r="Z102" i="5"/>
  <c r="AD102" i="5" s="1"/>
  <c r="Z90" i="5"/>
  <c r="AD90" i="5" s="1"/>
  <c r="Z78" i="5"/>
  <c r="AD78" i="5" s="1"/>
  <c r="Z66" i="5"/>
  <c r="AD66" i="5" s="1"/>
  <c r="Z103" i="5"/>
  <c r="AD103" i="5" s="1"/>
  <c r="Z91" i="5"/>
  <c r="AD91" i="5" s="1"/>
  <c r="Z79" i="5"/>
  <c r="AD79" i="5" s="1"/>
  <c r="Z67" i="5"/>
  <c r="AD67" i="5" s="1"/>
  <c r="Z104" i="5"/>
  <c r="AD104" i="5" s="1"/>
  <c r="Z92" i="5"/>
  <c r="AD92" i="5" s="1"/>
  <c r="Z80" i="5"/>
  <c r="AD80" i="5" s="1"/>
  <c r="Z68" i="5"/>
  <c r="AD68" i="5" s="1"/>
  <c r="Z56" i="5"/>
  <c r="AD56" i="5" s="1"/>
  <c r="Z44" i="5"/>
  <c r="AD44" i="5" s="1"/>
  <c r="Z32" i="5"/>
  <c r="AD32" i="5" s="1"/>
  <c r="Z105" i="5"/>
  <c r="AD105" i="5" s="1"/>
  <c r="Z93" i="5"/>
  <c r="AD93" i="5" s="1"/>
  <c r="Z81" i="5"/>
  <c r="AD81" i="5" s="1"/>
  <c r="Z69" i="5"/>
  <c r="AD69" i="5" s="1"/>
  <c r="Z57" i="5"/>
  <c r="AD57" i="5" s="1"/>
  <c r="Z45" i="5"/>
  <c r="AD45" i="5" s="1"/>
  <c r="Z33" i="5"/>
  <c r="AD33" i="5" s="1"/>
  <c r="Z106" i="5"/>
  <c r="AD106" i="5" s="1"/>
  <c r="Z94" i="5"/>
  <c r="AD94" i="5" s="1"/>
  <c r="Z82" i="5"/>
  <c r="AD82" i="5" s="1"/>
  <c r="Z70" i="5"/>
  <c r="AD70" i="5" s="1"/>
  <c r="Z58" i="5"/>
  <c r="AD58" i="5" s="1"/>
  <c r="Z46" i="5"/>
  <c r="AD46" i="5" s="1"/>
  <c r="Z34" i="5"/>
  <c r="AD34" i="5" s="1"/>
  <c r="Z107" i="5"/>
  <c r="AD107" i="5" s="1"/>
  <c r="Z95" i="5"/>
  <c r="AD95" i="5" s="1"/>
  <c r="Z83" i="5"/>
  <c r="AD83" i="5" s="1"/>
  <c r="Z71" i="5"/>
  <c r="AD71" i="5" s="1"/>
  <c r="Z59" i="5"/>
  <c r="AD59" i="5" s="1"/>
  <c r="Z47" i="5"/>
  <c r="AD47" i="5" s="1"/>
  <c r="Z35" i="5"/>
  <c r="AD35" i="5" s="1"/>
  <c r="Z23" i="5"/>
  <c r="AD23" i="5" s="1"/>
  <c r="Z84" i="5"/>
  <c r="AD84" i="5" s="1"/>
  <c r="Z72" i="5"/>
  <c r="AD72" i="5" s="1"/>
  <c r="Z48" i="5"/>
  <c r="AD48" i="5" s="1"/>
  <c r="Z24" i="5"/>
  <c r="AD24" i="5" s="1"/>
  <c r="Z108" i="5"/>
  <c r="AD108" i="5" s="1"/>
  <c r="Z96" i="5"/>
  <c r="AD96" i="5" s="1"/>
  <c r="Z60" i="5"/>
  <c r="AD60" i="5" s="1"/>
  <c r="Z36" i="5"/>
  <c r="AD36" i="5" s="1"/>
  <c r="Z97" i="5"/>
  <c r="AD97" i="5" s="1"/>
  <c r="Z85" i="5"/>
  <c r="AD85" i="5" s="1"/>
  <c r="Z73" i="5"/>
  <c r="AD73" i="5" s="1"/>
  <c r="Z61" i="5"/>
  <c r="AD61" i="5" s="1"/>
  <c r="Z49" i="5"/>
  <c r="AD49" i="5" s="1"/>
  <c r="Z37" i="5"/>
  <c r="AD37" i="5" s="1"/>
  <c r="Z25" i="5"/>
  <c r="AD25" i="5" s="1"/>
  <c r="Z98" i="5"/>
  <c r="AD98" i="5" s="1"/>
  <c r="Z86" i="5"/>
  <c r="AD86" i="5" s="1"/>
  <c r="Z74" i="5"/>
  <c r="AD74" i="5" s="1"/>
  <c r="Z62" i="5"/>
  <c r="AD62" i="5" s="1"/>
  <c r="Z50" i="5"/>
  <c r="AD50" i="5" s="1"/>
  <c r="Z99" i="5"/>
  <c r="AD99" i="5" s="1"/>
  <c r="Z87" i="5"/>
  <c r="AD87" i="5" s="1"/>
  <c r="Z75" i="5"/>
  <c r="AD75" i="5" s="1"/>
  <c r="Z63" i="5"/>
  <c r="AD63" i="5" s="1"/>
  <c r="Z51" i="5"/>
  <c r="AD51" i="5" s="1"/>
  <c r="Z39" i="5"/>
  <c r="AD39" i="5" s="1"/>
  <c r="Z27" i="5"/>
  <c r="AD27" i="5" s="1"/>
  <c r="Z64" i="5"/>
  <c r="AD64" i="5" s="1"/>
  <c r="Z28" i="5"/>
  <c r="AD28" i="5" s="1"/>
  <c r="Z43" i="5"/>
  <c r="AD43" i="5" s="1"/>
  <c r="Z54" i="5"/>
  <c r="AD54" i="5" s="1"/>
  <c r="Z20" i="5"/>
  <c r="AD20" i="5" s="1"/>
  <c r="Z41" i="5"/>
  <c r="AD41" i="5" s="1"/>
  <c r="Z29" i="5"/>
  <c r="AD29" i="5" s="1"/>
  <c r="Z21" i="5"/>
  <c r="AD21" i="5" s="1"/>
  <c r="Z22" i="5"/>
  <c r="AD22" i="5" s="1"/>
  <c r="Z55" i="5"/>
  <c r="AD55" i="5" s="1"/>
  <c r="Z30" i="5"/>
  <c r="AD30" i="5" s="1"/>
  <c r="Z42" i="5"/>
  <c r="AD42" i="5" s="1"/>
  <c r="Z18" i="5"/>
  <c r="AD18" i="5" s="1"/>
  <c r="Z53" i="5"/>
  <c r="AD53" i="5" s="1"/>
  <c r="Z38" i="5"/>
  <c r="AD38" i="5" s="1"/>
  <c r="Z31" i="5"/>
  <c r="AD31" i="5" s="1"/>
  <c r="Z19" i="5"/>
  <c r="AD19" i="5" s="1"/>
  <c r="Z26" i="5"/>
  <c r="AD26" i="5" s="1"/>
  <c r="AA101" i="5"/>
  <c r="AE101" i="5" s="1"/>
  <c r="AA89" i="5"/>
  <c r="AE89" i="5" s="1"/>
  <c r="AA77" i="5"/>
  <c r="AE77" i="5" s="1"/>
  <c r="AA65" i="5"/>
  <c r="AE65" i="5" s="1"/>
  <c r="AA53" i="5"/>
  <c r="AE53" i="5" s="1"/>
  <c r="AA102" i="5"/>
  <c r="AE102" i="5" s="1"/>
  <c r="AA90" i="5"/>
  <c r="AE90" i="5" s="1"/>
  <c r="AA78" i="5"/>
  <c r="AE78" i="5" s="1"/>
  <c r="AA66" i="5"/>
  <c r="AE66" i="5" s="1"/>
  <c r="AA103" i="5"/>
  <c r="AE103" i="5" s="1"/>
  <c r="AA91" i="5"/>
  <c r="AE91" i="5" s="1"/>
  <c r="AA79" i="5"/>
  <c r="AE79" i="5" s="1"/>
  <c r="AA67" i="5"/>
  <c r="AE67" i="5" s="1"/>
  <c r="AA104" i="5"/>
  <c r="AE104" i="5" s="1"/>
  <c r="AA92" i="5"/>
  <c r="AE92" i="5" s="1"/>
  <c r="AA80" i="5"/>
  <c r="AE80" i="5" s="1"/>
  <c r="AA68" i="5"/>
  <c r="AE68" i="5" s="1"/>
  <c r="AA56" i="5"/>
  <c r="AE56" i="5" s="1"/>
  <c r="AA105" i="5"/>
  <c r="AE105" i="5" s="1"/>
  <c r="AA93" i="5"/>
  <c r="AE93" i="5" s="1"/>
  <c r="AA81" i="5"/>
  <c r="AE81" i="5" s="1"/>
  <c r="AA69" i="5"/>
  <c r="AE69" i="5" s="1"/>
  <c r="AA57" i="5"/>
  <c r="AE57" i="5" s="1"/>
  <c r="AA45" i="5"/>
  <c r="AE45" i="5" s="1"/>
  <c r="AA33" i="5"/>
  <c r="AE33" i="5" s="1"/>
  <c r="AA106" i="5"/>
  <c r="AE106" i="5" s="1"/>
  <c r="AA94" i="5"/>
  <c r="AE94" i="5" s="1"/>
  <c r="AA82" i="5"/>
  <c r="AE82" i="5" s="1"/>
  <c r="AA70" i="5"/>
  <c r="AE70" i="5" s="1"/>
  <c r="AA58" i="5"/>
  <c r="AE58" i="5" s="1"/>
  <c r="AA46" i="5"/>
  <c r="AE46" i="5" s="1"/>
  <c r="AA34" i="5"/>
  <c r="AE34" i="5" s="1"/>
  <c r="AA107" i="5"/>
  <c r="AE107" i="5" s="1"/>
  <c r="AA95" i="5"/>
  <c r="AE95" i="5" s="1"/>
  <c r="AA83" i="5"/>
  <c r="AE83" i="5" s="1"/>
  <c r="AA71" i="5"/>
  <c r="AE71" i="5" s="1"/>
  <c r="AA59" i="5"/>
  <c r="AE59" i="5" s="1"/>
  <c r="AA47" i="5"/>
  <c r="AE47" i="5" s="1"/>
  <c r="AA35" i="5"/>
  <c r="AE35" i="5" s="1"/>
  <c r="AA108" i="5"/>
  <c r="AE108" i="5" s="1"/>
  <c r="AA96" i="5"/>
  <c r="AE96" i="5" s="1"/>
  <c r="AA84" i="5"/>
  <c r="AE84" i="5" s="1"/>
  <c r="AA72" i="5"/>
  <c r="AE72" i="5" s="1"/>
  <c r="AA60" i="5"/>
  <c r="AE60" i="5" s="1"/>
  <c r="AA48" i="5"/>
  <c r="AE48" i="5" s="1"/>
  <c r="AA36" i="5"/>
  <c r="AE36" i="5" s="1"/>
  <c r="AA24" i="5"/>
  <c r="AE24" i="5" s="1"/>
  <c r="AA85" i="5"/>
  <c r="AE85" i="5" s="1"/>
  <c r="AA73" i="5"/>
  <c r="AE73" i="5" s="1"/>
  <c r="AA61" i="5"/>
  <c r="AE61" i="5" s="1"/>
  <c r="AA25" i="5"/>
  <c r="AE25" i="5" s="1"/>
  <c r="AA97" i="5"/>
  <c r="AE97" i="5" s="1"/>
  <c r="AA49" i="5"/>
  <c r="AE49" i="5" s="1"/>
  <c r="AA37" i="5"/>
  <c r="AE37" i="5" s="1"/>
  <c r="AA98" i="5"/>
  <c r="AE98" i="5" s="1"/>
  <c r="AA86" i="5"/>
  <c r="AE86" i="5" s="1"/>
  <c r="AA74" i="5"/>
  <c r="AE74" i="5" s="1"/>
  <c r="AA62" i="5"/>
  <c r="AE62" i="5" s="1"/>
  <c r="AA50" i="5"/>
  <c r="AE50" i="5" s="1"/>
  <c r="AA38" i="5"/>
  <c r="AE38" i="5" s="1"/>
  <c r="AA26" i="5"/>
  <c r="AE26" i="5" s="1"/>
  <c r="AA99" i="5"/>
  <c r="AE99" i="5" s="1"/>
  <c r="AA87" i="5"/>
  <c r="AE87" i="5" s="1"/>
  <c r="AA75" i="5"/>
  <c r="AE75" i="5" s="1"/>
  <c r="AA63" i="5"/>
  <c r="AE63" i="5" s="1"/>
  <c r="AA51" i="5"/>
  <c r="AE51" i="5" s="1"/>
  <c r="AA100" i="5"/>
  <c r="AE100" i="5" s="1"/>
  <c r="AA88" i="5"/>
  <c r="AE88" i="5" s="1"/>
  <c r="AA76" i="5"/>
  <c r="AE76" i="5" s="1"/>
  <c r="AA64" i="5"/>
  <c r="AE64" i="5" s="1"/>
  <c r="AA52" i="5"/>
  <c r="AE52" i="5" s="1"/>
  <c r="AA40" i="5"/>
  <c r="AE40" i="5" s="1"/>
  <c r="AA28" i="5"/>
  <c r="AE28" i="5" s="1"/>
  <c r="AA41" i="5"/>
  <c r="AE41" i="5" s="1"/>
  <c r="AA29" i="5"/>
  <c r="AE29" i="5" s="1"/>
  <c r="AA43" i="5"/>
  <c r="AE43" i="5" s="1"/>
  <c r="AA54" i="5"/>
  <c r="AE54" i="5" s="1"/>
  <c r="AA20" i="5"/>
  <c r="AE20" i="5" s="1"/>
  <c r="AA32" i="5"/>
  <c r="AE32" i="5" s="1"/>
  <c r="AA21" i="5"/>
  <c r="AE21" i="5" s="1"/>
  <c r="AA44" i="5"/>
  <c r="AE44" i="5" s="1"/>
  <c r="AA39" i="5"/>
  <c r="AE39" i="5" s="1"/>
  <c r="AA27" i="5"/>
  <c r="AE27" i="5" s="1"/>
  <c r="AA22" i="5"/>
  <c r="AE22" i="5" s="1"/>
  <c r="AA55" i="5"/>
  <c r="AE55" i="5" s="1"/>
  <c r="AA30" i="5"/>
  <c r="AE30" i="5" s="1"/>
  <c r="AA42" i="5"/>
  <c r="AE42" i="5" s="1"/>
  <c r="AA18" i="5"/>
  <c r="AE18" i="5" s="1"/>
  <c r="AA23" i="5"/>
  <c r="AE23" i="5" s="1"/>
  <c r="AA31" i="5"/>
  <c r="AE31" i="5" s="1"/>
  <c r="AA19" i="5"/>
  <c r="AE19" i="5" s="1"/>
  <c r="AD100" i="3"/>
  <c r="AD88" i="3"/>
  <c r="AD76" i="3"/>
  <c r="AD64" i="3"/>
  <c r="AD52" i="3"/>
  <c r="AD40" i="3"/>
  <c r="AD28" i="3"/>
  <c r="AD65" i="3"/>
  <c r="AD53" i="3"/>
  <c r="AD41" i="3"/>
  <c r="AD29" i="3"/>
  <c r="AD107" i="3"/>
  <c r="AD97" i="3"/>
  <c r="AD85" i="3"/>
  <c r="AD73" i="3"/>
  <c r="AD61" i="3"/>
  <c r="AD49" i="3"/>
  <c r="AD37" i="3"/>
  <c r="Z25" i="3"/>
  <c r="AD25" i="3" s="1"/>
  <c r="AD38" i="3"/>
  <c r="Z26" i="3"/>
  <c r="AD26" i="3" s="1"/>
  <c r="AD98" i="3"/>
  <c r="AD86" i="3"/>
  <c r="AD74" i="3"/>
  <c r="AD62" i="3"/>
  <c r="AD50" i="3"/>
  <c r="AD99" i="3"/>
  <c r="AD87" i="3"/>
  <c r="AD75" i="3"/>
  <c r="AD63" i="3"/>
  <c r="AD51" i="3"/>
  <c r="AD39" i="3"/>
  <c r="Z27" i="3"/>
  <c r="AD27" i="3" s="1"/>
  <c r="AD101" i="3"/>
  <c r="AD89" i="3"/>
  <c r="AD77" i="3"/>
  <c r="AD106" i="3"/>
  <c r="AD82" i="3"/>
  <c r="AD58" i="3"/>
  <c r="AD34" i="3"/>
  <c r="AD92" i="3"/>
  <c r="AD83" i="3"/>
  <c r="AD68" i="3"/>
  <c r="AD59" i="3"/>
  <c r="AD44" i="3"/>
  <c r="AD103" i="3"/>
  <c r="AD84" i="3"/>
  <c r="AD79" i="3"/>
  <c r="AD60" i="3"/>
  <c r="AD55" i="3"/>
  <c r="AD36" i="3"/>
  <c r="AD31" i="3"/>
  <c r="AD93" i="3"/>
  <c r="AD90" i="3"/>
  <c r="AD69" i="3"/>
  <c r="AD66" i="3"/>
  <c r="AD45" i="3"/>
  <c r="AD42" i="3"/>
  <c r="Z21" i="3"/>
  <c r="AD21" i="3" s="1"/>
  <c r="Z18" i="3"/>
  <c r="AD18" i="3" s="1"/>
  <c r="AD108" i="3"/>
  <c r="AD94" i="3"/>
  <c r="AD70" i="3"/>
  <c r="AD46" i="3"/>
  <c r="Z22" i="3"/>
  <c r="AD22" i="3" s="1"/>
  <c r="AD104" i="3"/>
  <c r="AD95" i="3"/>
  <c r="AD80" i="3"/>
  <c r="AD71" i="3"/>
  <c r="AD56" i="3"/>
  <c r="AD47" i="3"/>
  <c r="AD32" i="3"/>
  <c r="Z23" i="3"/>
  <c r="AD23" i="3" s="1"/>
  <c r="Z20" i="3"/>
  <c r="AD20" i="3" s="1"/>
  <c r="AD35" i="3"/>
  <c r="AD96" i="3"/>
  <c r="AD91" i="3"/>
  <c r="AD72" i="3"/>
  <c r="AD67" i="3"/>
  <c r="AD48" i="3"/>
  <c r="AD43" i="3"/>
  <c r="Z24" i="3"/>
  <c r="AD24" i="3" s="1"/>
  <c r="Z19" i="3"/>
  <c r="AD19" i="3" s="1"/>
  <c r="AD105" i="3"/>
  <c r="AD102" i="3"/>
  <c r="AD81" i="3"/>
  <c r="AD78" i="3"/>
  <c r="AD57" i="3"/>
  <c r="AD54" i="3"/>
  <c r="AD33" i="3"/>
  <c r="AD30" i="3"/>
  <c r="AE101" i="3"/>
  <c r="AE89" i="3"/>
  <c r="AE77" i="3"/>
  <c r="AE65" i="3"/>
  <c r="AE53" i="3"/>
  <c r="AE41" i="3"/>
  <c r="AE29" i="3"/>
  <c r="AE66" i="3"/>
  <c r="AE54" i="3"/>
  <c r="AE42" i="3"/>
  <c r="AE30" i="3"/>
  <c r="AA18" i="3"/>
  <c r="AE18" i="3" s="1"/>
  <c r="AE108" i="3"/>
  <c r="AE98" i="3"/>
  <c r="AE86" i="3"/>
  <c r="AE74" i="3"/>
  <c r="AE62" i="3"/>
  <c r="AE50" i="3"/>
  <c r="AE38" i="3"/>
  <c r="AA26" i="3"/>
  <c r="AE26" i="3" s="1"/>
  <c r="AA27" i="3"/>
  <c r="AE27" i="3" s="1"/>
  <c r="AE99" i="3"/>
  <c r="AE87" i="3"/>
  <c r="AE75" i="3"/>
  <c r="AE63" i="3"/>
  <c r="AE51" i="3"/>
  <c r="AE39" i="3"/>
  <c r="AE100" i="3"/>
  <c r="AE88" i="3"/>
  <c r="AE76" i="3"/>
  <c r="AE64" i="3"/>
  <c r="AE52" i="3"/>
  <c r="AE40" i="3"/>
  <c r="AE28" i="3"/>
  <c r="AE102" i="3"/>
  <c r="AE90" i="3"/>
  <c r="AE78" i="3"/>
  <c r="AE106" i="3"/>
  <c r="AE97" i="3"/>
  <c r="AE82" i="3"/>
  <c r="AE73" i="3"/>
  <c r="AE58" i="3"/>
  <c r="AE49" i="3"/>
  <c r="AE34" i="3"/>
  <c r="AE92" i="3"/>
  <c r="AE83" i="3"/>
  <c r="AE68" i="3"/>
  <c r="AE59" i="3"/>
  <c r="AE44" i="3"/>
  <c r="AE35" i="3"/>
  <c r="AA20" i="3"/>
  <c r="AE20" i="3" s="1"/>
  <c r="AE107" i="3"/>
  <c r="AE103" i="3"/>
  <c r="AE84" i="3"/>
  <c r="AE79" i="3"/>
  <c r="AE60" i="3"/>
  <c r="AE55" i="3"/>
  <c r="AE36" i="3"/>
  <c r="AE31" i="3"/>
  <c r="AE93" i="3"/>
  <c r="AE69" i="3"/>
  <c r="AE45" i="3"/>
  <c r="AA21" i="3"/>
  <c r="AE21" i="3" s="1"/>
  <c r="AA23" i="3"/>
  <c r="AE23" i="3" s="1"/>
  <c r="AE94" i="3"/>
  <c r="AE85" i="3"/>
  <c r="AE70" i="3"/>
  <c r="AE61" i="3"/>
  <c r="AE46" i="3"/>
  <c r="AE37" i="3"/>
  <c r="AA22" i="3"/>
  <c r="AE22" i="3" s="1"/>
  <c r="AE104" i="3"/>
  <c r="AE95" i="3"/>
  <c r="AE80" i="3"/>
  <c r="AE71" i="3"/>
  <c r="AE56" i="3"/>
  <c r="AE47" i="3"/>
  <c r="AE32" i="3"/>
  <c r="AE96" i="3"/>
  <c r="AE91" i="3"/>
  <c r="AE72" i="3"/>
  <c r="AE67" i="3"/>
  <c r="AE48" i="3"/>
  <c r="AE43" i="3"/>
  <c r="AA24" i="3"/>
  <c r="AE24" i="3" s="1"/>
  <c r="AA19" i="3"/>
  <c r="AE19" i="3" s="1"/>
  <c r="AE105" i="3"/>
  <c r="AE81" i="3"/>
  <c r="AE57" i="3"/>
  <c r="AE33" i="3"/>
  <c r="AA25" i="3"/>
  <c r="AE25" i="3" s="1"/>
  <c r="O10" i="2"/>
  <c r="S10" i="2" s="1"/>
  <c r="AE10" i="2" s="1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AP38" i="7" l="1"/>
  <c r="AJ107" i="7"/>
  <c r="C107" i="7"/>
  <c r="G41" i="7"/>
  <c r="BH41" i="7"/>
  <c r="DL41" i="7"/>
  <c r="AZ100" i="7"/>
  <c r="BD100" i="7"/>
  <c r="Z100" i="7"/>
  <c r="AD100" i="7" s="1"/>
  <c r="BO40" i="7"/>
  <c r="BL40" i="7"/>
  <c r="BF101" i="7"/>
  <c r="D101" i="7"/>
  <c r="AY101" i="7"/>
  <c r="AV73" i="7"/>
  <c r="AR73" i="7"/>
  <c r="AA73" i="7"/>
  <c r="AE73" i="7" s="1"/>
  <c r="AX74" i="7"/>
  <c r="E74" i="7"/>
  <c r="F74" i="7" s="1"/>
  <c r="AQ74" i="7"/>
  <c r="AK106" i="7"/>
  <c r="AN106" i="7"/>
  <c r="Y106" i="7"/>
  <c r="AC106" i="7" s="1"/>
  <c r="O18" i="2"/>
  <c r="S18" i="2" s="1"/>
  <c r="AE105" i="2" s="1"/>
  <c r="O14" i="2"/>
  <c r="Q14" i="2" s="1"/>
  <c r="AC14" i="2" s="1"/>
  <c r="O13" i="2"/>
  <c r="S13" i="2" s="1"/>
  <c r="AE13" i="2" s="1"/>
  <c r="O9" i="2"/>
  <c r="S9" i="2" s="1"/>
  <c r="AE9" i="2" s="1"/>
  <c r="O17" i="2"/>
  <c r="S17" i="2" s="1"/>
  <c r="AE17" i="2" s="1"/>
  <c r="R14" i="2"/>
  <c r="AD14" i="2" s="1"/>
  <c r="Q10" i="2"/>
  <c r="AC10" i="2" s="1"/>
  <c r="R10" i="2"/>
  <c r="AD10" i="2" s="1"/>
  <c r="O8" i="2"/>
  <c r="O12" i="2"/>
  <c r="S12" i="2" s="1"/>
  <c r="AE12" i="2" s="1"/>
  <c r="O16" i="2"/>
  <c r="S16" i="2" s="1"/>
  <c r="AE16" i="2" s="1"/>
  <c r="O11" i="2"/>
  <c r="O15" i="2"/>
  <c r="Q16" i="2"/>
  <c r="AC16" i="2" s="1"/>
  <c r="AP39" i="7" l="1"/>
  <c r="AZ101" i="7"/>
  <c r="BD101" i="7"/>
  <c r="Z101" i="7"/>
  <c r="AD101" i="7" s="1"/>
  <c r="BL41" i="7"/>
  <c r="BO41" i="7"/>
  <c r="BH42" i="7"/>
  <c r="G42" i="7"/>
  <c r="DL42" i="7"/>
  <c r="BF102" i="7"/>
  <c r="D102" i="7"/>
  <c r="AY102" i="7"/>
  <c r="AR74" i="7"/>
  <c r="AV74" i="7"/>
  <c r="AA74" i="7"/>
  <c r="AE74" i="7" s="1"/>
  <c r="AN107" i="7"/>
  <c r="AK107" i="7"/>
  <c r="Y107" i="7"/>
  <c r="AC107" i="7" s="1"/>
  <c r="AX75" i="7"/>
  <c r="AQ75" i="7"/>
  <c r="E75" i="7"/>
  <c r="F75" i="7" s="1"/>
  <c r="C108" i="7"/>
  <c r="AJ108" i="7"/>
  <c r="AE29" i="2"/>
  <c r="AE80" i="2"/>
  <c r="AE25" i="2"/>
  <c r="AE22" i="2"/>
  <c r="AE63" i="2"/>
  <c r="AE90" i="2"/>
  <c r="AE59" i="2"/>
  <c r="AE66" i="2"/>
  <c r="AE104" i="2"/>
  <c r="AE98" i="2"/>
  <c r="AE19" i="2"/>
  <c r="AE73" i="2"/>
  <c r="AE86" i="2"/>
  <c r="AE65" i="2"/>
  <c r="AE28" i="2"/>
  <c r="AE21" i="2"/>
  <c r="AE107" i="2"/>
  <c r="AE74" i="2"/>
  <c r="AE67" i="2"/>
  <c r="AE77" i="2"/>
  <c r="AE18" i="2"/>
  <c r="R16" i="2"/>
  <c r="AD16" i="2" s="1"/>
  <c r="AE69" i="2"/>
  <c r="AE34" i="2"/>
  <c r="AE103" i="2"/>
  <c r="AE50" i="2"/>
  <c r="AE47" i="2"/>
  <c r="AE96" i="2"/>
  <c r="AE64" i="2"/>
  <c r="AE62" i="2"/>
  <c r="Q9" i="2"/>
  <c r="AC9" i="2" s="1"/>
  <c r="S14" i="2"/>
  <c r="AE14" i="2" s="1"/>
  <c r="AE56" i="2"/>
  <c r="AE38" i="2"/>
  <c r="AE108" i="2"/>
  <c r="AE43" i="2"/>
  <c r="AE78" i="2"/>
  <c r="AE72" i="2"/>
  <c r="AE93" i="2"/>
  <c r="AE60" i="2"/>
  <c r="AE48" i="2"/>
  <c r="AE92" i="2"/>
  <c r="R9" i="2"/>
  <c r="AD9" i="2" s="1"/>
  <c r="AE51" i="2"/>
  <c r="AE26" i="2"/>
  <c r="AE95" i="2"/>
  <c r="AE97" i="2"/>
  <c r="AE84" i="2"/>
  <c r="AE40" i="2"/>
  <c r="Q18" i="2"/>
  <c r="AC18" i="2" s="1"/>
  <c r="AE45" i="2"/>
  <c r="AE87" i="2"/>
  <c r="AE39" i="2"/>
  <c r="AE54" i="2"/>
  <c r="R18" i="2"/>
  <c r="AD78" i="2" s="1"/>
  <c r="AE89" i="2"/>
  <c r="AE41" i="2"/>
  <c r="AE83" i="2"/>
  <c r="AE35" i="2"/>
  <c r="AE36" i="2"/>
  <c r="AE30" i="2"/>
  <c r="AE24" i="2"/>
  <c r="AE68" i="2"/>
  <c r="AE61" i="2"/>
  <c r="AE55" i="2"/>
  <c r="AE42" i="2"/>
  <c r="AE57" i="2"/>
  <c r="AE88" i="2"/>
  <c r="AE53" i="2"/>
  <c r="AE91" i="2"/>
  <c r="AE85" i="2"/>
  <c r="AE37" i="2"/>
  <c r="AE79" i="2"/>
  <c r="AE31" i="2"/>
  <c r="AE106" i="2"/>
  <c r="AE100" i="2"/>
  <c r="AE94" i="2"/>
  <c r="AE44" i="2"/>
  <c r="Q13" i="2"/>
  <c r="AC13" i="2" s="1"/>
  <c r="AE99" i="2"/>
  <c r="AE32" i="2"/>
  <c r="AE101" i="2"/>
  <c r="AE102" i="2"/>
  <c r="AE49" i="2"/>
  <c r="AE81" i="2"/>
  <c r="AE33" i="2"/>
  <c r="AE75" i="2"/>
  <c r="AE27" i="2"/>
  <c r="AE82" i="2"/>
  <c r="AE76" i="2"/>
  <c r="AE70" i="2"/>
  <c r="AE20" i="2"/>
  <c r="R13" i="2"/>
  <c r="AD13" i="2" s="1"/>
  <c r="AE71" i="2"/>
  <c r="AE23" i="2"/>
  <c r="AE58" i="2"/>
  <c r="AE52" i="2"/>
  <c r="AE46" i="2"/>
  <c r="R17" i="2"/>
  <c r="AD17" i="2" s="1"/>
  <c r="Q17" i="2"/>
  <c r="AC17" i="2" s="1"/>
  <c r="S8" i="2"/>
  <c r="AE8" i="2" s="1"/>
  <c r="AD98" i="2"/>
  <c r="AD26" i="2"/>
  <c r="AD41" i="2"/>
  <c r="AD60" i="2"/>
  <c r="AD87" i="2"/>
  <c r="AD18" i="2"/>
  <c r="AC74" i="2"/>
  <c r="AC58" i="2"/>
  <c r="AC46" i="2"/>
  <c r="AC42" i="2"/>
  <c r="AC38" i="2"/>
  <c r="AC34" i="2"/>
  <c r="AC77" i="2"/>
  <c r="AC73" i="2"/>
  <c r="AC69" i="2"/>
  <c r="AC65" i="2"/>
  <c r="AC61" i="2"/>
  <c r="AC45" i="2"/>
  <c r="AC96" i="2"/>
  <c r="AC84" i="2"/>
  <c r="AC72" i="2"/>
  <c r="AC68" i="2"/>
  <c r="AC64" i="2"/>
  <c r="AC60" i="2"/>
  <c r="AC103" i="2"/>
  <c r="AC99" i="2"/>
  <c r="AC91" i="2"/>
  <c r="AC87" i="2"/>
  <c r="AC83" i="2"/>
  <c r="AC71" i="2"/>
  <c r="AC31" i="2"/>
  <c r="Q12" i="2"/>
  <c r="AC12" i="2" s="1"/>
  <c r="Q8" i="2"/>
  <c r="R12" i="2"/>
  <c r="AD12" i="2" s="1"/>
  <c r="R8" i="2"/>
  <c r="AD8" i="2" s="1"/>
  <c r="S11" i="2"/>
  <c r="AE11" i="2" s="1"/>
  <c r="R11" i="2"/>
  <c r="AD11" i="2" s="1"/>
  <c r="Q11" i="2"/>
  <c r="AC11" i="2" s="1"/>
  <c r="S15" i="2"/>
  <c r="AE15" i="2" s="1"/>
  <c r="R15" i="2"/>
  <c r="AD15" i="2" s="1"/>
  <c r="Q15" i="2"/>
  <c r="AC15" i="2" s="1"/>
  <c r="AP40" i="7" l="1"/>
  <c r="AQ76" i="7"/>
  <c r="E76" i="7"/>
  <c r="F76" i="7" s="1"/>
  <c r="AX76" i="7"/>
  <c r="D103" i="7"/>
  <c r="BF103" i="7"/>
  <c r="AY103" i="7"/>
  <c r="G43" i="7"/>
  <c r="BH43" i="7"/>
  <c r="DL43" i="7"/>
  <c r="BL42" i="7"/>
  <c r="BO42" i="7"/>
  <c r="AK108" i="7"/>
  <c r="AN108" i="7"/>
  <c r="Y108" i="7"/>
  <c r="AC108" i="7" s="1"/>
  <c r="AZ102" i="7"/>
  <c r="BD102" i="7"/>
  <c r="Z102" i="7"/>
  <c r="AD102" i="7" s="1"/>
  <c r="AR75" i="7"/>
  <c r="AA75" i="7"/>
  <c r="AE75" i="7" s="1"/>
  <c r="AV75" i="7"/>
  <c r="AD91" i="2"/>
  <c r="AD99" i="2"/>
  <c r="AD61" i="2"/>
  <c r="AD103" i="2"/>
  <c r="AD46" i="2"/>
  <c r="AD43" i="2"/>
  <c r="AC35" i="2"/>
  <c r="AC104" i="2"/>
  <c r="AC78" i="2"/>
  <c r="AD28" i="2"/>
  <c r="AD77" i="2"/>
  <c r="AC108" i="2"/>
  <c r="AD51" i="2"/>
  <c r="AC21" i="2"/>
  <c r="AC86" i="2"/>
  <c r="AD85" i="2"/>
  <c r="AC51" i="2"/>
  <c r="AC44" i="2"/>
  <c r="AC25" i="2"/>
  <c r="AC22" i="2"/>
  <c r="AC90" i="2"/>
  <c r="AD67" i="2"/>
  <c r="AD48" i="2"/>
  <c r="AD25" i="2"/>
  <c r="AD93" i="2"/>
  <c r="AD86" i="2"/>
  <c r="AD53" i="2"/>
  <c r="AD95" i="2"/>
  <c r="AD38" i="2"/>
  <c r="AD65" i="2"/>
  <c r="AD96" i="2"/>
  <c r="AD47" i="2"/>
  <c r="AD58" i="2"/>
  <c r="AC20" i="2"/>
  <c r="AC82" i="2"/>
  <c r="AD104" i="2"/>
  <c r="AD70" i="2"/>
  <c r="AC43" i="2"/>
  <c r="AD44" i="2"/>
  <c r="AC26" i="2"/>
  <c r="AD90" i="2"/>
  <c r="AD27" i="2"/>
  <c r="AD68" i="2"/>
  <c r="AD34" i="2"/>
  <c r="AD31" i="2"/>
  <c r="AD72" i="2"/>
  <c r="AD57" i="2"/>
  <c r="AD35" i="2"/>
  <c r="AD80" i="2"/>
  <c r="AD42" i="2"/>
  <c r="AD39" i="2"/>
  <c r="AD92" i="2"/>
  <c r="AD20" i="2"/>
  <c r="AD73" i="2"/>
  <c r="AD50" i="2"/>
  <c r="AC107" i="2"/>
  <c r="AC81" i="2"/>
  <c r="AD100" i="2"/>
  <c r="AC39" i="2"/>
  <c r="AC85" i="2"/>
  <c r="AD40" i="2"/>
  <c r="AD81" i="2"/>
  <c r="AC32" i="2"/>
  <c r="AC97" i="2"/>
  <c r="AD55" i="2"/>
  <c r="AD108" i="2"/>
  <c r="AD82" i="2"/>
  <c r="AC55" i="2"/>
  <c r="AC48" i="2"/>
  <c r="AC29" i="2"/>
  <c r="AC94" i="2"/>
  <c r="AD79" i="2"/>
  <c r="AD52" i="2"/>
  <c r="AD29" i="2"/>
  <c r="AD105" i="2"/>
  <c r="AC59" i="2"/>
  <c r="AC56" i="2"/>
  <c r="AC33" i="2"/>
  <c r="AC30" i="2"/>
  <c r="AC98" i="2"/>
  <c r="AD83" i="2"/>
  <c r="AD56" i="2"/>
  <c r="AD33" i="2"/>
  <c r="AD22" i="2"/>
  <c r="AD94" i="2"/>
  <c r="AD102" i="2"/>
  <c r="AC63" i="2"/>
  <c r="AC24" i="2"/>
  <c r="AC76" i="2"/>
  <c r="AC37" i="2"/>
  <c r="AC89" i="2"/>
  <c r="AC50" i="2"/>
  <c r="AC102" i="2"/>
  <c r="AC67" i="2"/>
  <c r="AC28" i="2"/>
  <c r="AC80" i="2"/>
  <c r="AC41" i="2"/>
  <c r="AC93" i="2"/>
  <c r="AC54" i="2"/>
  <c r="AC106" i="2"/>
  <c r="AD63" i="2"/>
  <c r="AD24" i="2"/>
  <c r="AD76" i="2"/>
  <c r="AD37" i="2"/>
  <c r="AD89" i="2"/>
  <c r="AD54" i="2"/>
  <c r="AD106" i="2"/>
  <c r="AC23" i="2"/>
  <c r="AC75" i="2"/>
  <c r="AC36" i="2"/>
  <c r="AC88" i="2"/>
  <c r="AC49" i="2"/>
  <c r="AC101" i="2"/>
  <c r="AC66" i="2"/>
  <c r="AD19" i="2"/>
  <c r="AD71" i="2"/>
  <c r="AD32" i="2"/>
  <c r="AD84" i="2"/>
  <c r="AD45" i="2"/>
  <c r="AD97" i="2"/>
  <c r="AD62" i="2"/>
  <c r="AC27" i="2"/>
  <c r="AC79" i="2"/>
  <c r="AC40" i="2"/>
  <c r="AC92" i="2"/>
  <c r="AC53" i="2"/>
  <c r="AC19" i="2"/>
  <c r="AC70" i="2"/>
  <c r="AD23" i="2"/>
  <c r="AD75" i="2"/>
  <c r="AD36" i="2"/>
  <c r="AD88" i="2"/>
  <c r="AD49" i="2"/>
  <c r="AD101" i="2"/>
  <c r="AD66" i="2"/>
  <c r="AD74" i="2"/>
  <c r="AC47" i="2"/>
  <c r="AC95" i="2"/>
  <c r="AC52" i="2"/>
  <c r="AC100" i="2"/>
  <c r="AC57" i="2"/>
  <c r="AC105" i="2"/>
  <c r="AC62" i="2"/>
  <c r="AD59" i="2"/>
  <c r="AD107" i="2"/>
  <c r="AD64" i="2"/>
  <c r="AD21" i="2"/>
  <c r="AD69" i="2"/>
  <c r="AD30" i="2"/>
  <c r="AP41" i="7" l="1"/>
  <c r="G44" i="7"/>
  <c r="BH44" i="7"/>
  <c r="DL44" i="7"/>
  <c r="AZ103" i="7"/>
  <c r="BD103" i="7"/>
  <c r="Z103" i="7"/>
  <c r="AD103" i="7" s="1"/>
  <c r="BF104" i="7"/>
  <c r="AY104" i="7"/>
  <c r="D104" i="7"/>
  <c r="AR76" i="7"/>
  <c r="AV76" i="7"/>
  <c r="AA76" i="7"/>
  <c r="AE76" i="7" s="1"/>
  <c r="BL43" i="7"/>
  <c r="BO43" i="7"/>
  <c r="AQ77" i="7"/>
  <c r="E77" i="7"/>
  <c r="F77" i="7" s="1"/>
  <c r="AX77" i="7"/>
  <c r="AP42" i="7" l="1"/>
  <c r="AZ104" i="7"/>
  <c r="BD104" i="7"/>
  <c r="Z104" i="7"/>
  <c r="AD104" i="7" s="1"/>
  <c r="BF105" i="7"/>
  <c r="AY105" i="7"/>
  <c r="D105" i="7"/>
  <c r="AV77" i="7"/>
  <c r="AA77" i="7"/>
  <c r="AE77" i="7" s="1"/>
  <c r="AR77" i="7"/>
  <c r="AQ78" i="7"/>
  <c r="E78" i="7"/>
  <c r="F78" i="7" s="1"/>
  <c r="AX78" i="7"/>
  <c r="BO44" i="7"/>
  <c r="BL44" i="7"/>
  <c r="G45" i="7"/>
  <c r="BH45" i="7"/>
  <c r="DL45" i="7"/>
  <c r="AP43" i="7" l="1"/>
  <c r="BO45" i="7"/>
  <c r="BL45" i="7"/>
  <c r="G46" i="7"/>
  <c r="BH46" i="7"/>
  <c r="DL46" i="7"/>
  <c r="AZ105" i="7"/>
  <c r="BD105" i="7"/>
  <c r="Z105" i="7"/>
  <c r="AD105" i="7" s="1"/>
  <c r="D106" i="7"/>
  <c r="AY106" i="7"/>
  <c r="BF106" i="7"/>
  <c r="AR78" i="7"/>
  <c r="AV78" i="7"/>
  <c r="AA78" i="7"/>
  <c r="AE78" i="7" s="1"/>
  <c r="E79" i="7"/>
  <c r="F79" i="7" s="1"/>
  <c r="AX79" i="7"/>
  <c r="AQ79" i="7"/>
  <c r="AP44" i="7" l="1"/>
  <c r="AY107" i="7"/>
  <c r="D107" i="7"/>
  <c r="BF107" i="7"/>
  <c r="AA79" i="7"/>
  <c r="AE79" i="7" s="1"/>
  <c r="AR79" i="7"/>
  <c r="AV79" i="7"/>
  <c r="E80" i="7"/>
  <c r="F80" i="7" s="1"/>
  <c r="AQ80" i="7"/>
  <c r="AX80" i="7"/>
  <c r="BO46" i="7"/>
  <c r="BL46" i="7"/>
  <c r="G47" i="7"/>
  <c r="BH47" i="7"/>
  <c r="DL47" i="7"/>
  <c r="AZ106" i="7"/>
  <c r="BD106" i="7"/>
  <c r="Z106" i="7"/>
  <c r="AD106" i="7" s="1"/>
  <c r="AP45" i="7" l="1"/>
  <c r="AR80" i="7"/>
  <c r="AV80" i="7"/>
  <c r="AA80" i="7"/>
  <c r="AE80" i="7" s="1"/>
  <c r="AX81" i="7"/>
  <c r="E81" i="7"/>
  <c r="F81" i="7" s="1"/>
  <c r="AQ81" i="7"/>
  <c r="BL47" i="7"/>
  <c r="BO47" i="7"/>
  <c r="G48" i="7"/>
  <c r="BH48" i="7"/>
  <c r="DL48" i="7"/>
  <c r="AZ107" i="7"/>
  <c r="BD107" i="7"/>
  <c r="Z107" i="7"/>
  <c r="AD107" i="7" s="1"/>
  <c r="AY108" i="7"/>
  <c r="D108" i="7"/>
  <c r="BF108" i="7"/>
  <c r="AP46" i="7" l="1"/>
  <c r="G49" i="7"/>
  <c r="BH49" i="7"/>
  <c r="DL49" i="7"/>
  <c r="BD108" i="7"/>
  <c r="AZ108" i="7"/>
  <c r="Z108" i="7"/>
  <c r="AD108" i="7" s="1"/>
  <c r="AR81" i="7"/>
  <c r="AV81" i="7"/>
  <c r="AA81" i="7"/>
  <c r="AE81" i="7" s="1"/>
  <c r="E82" i="7"/>
  <c r="F82" i="7" s="1"/>
  <c r="AX82" i="7"/>
  <c r="AQ82" i="7"/>
  <c r="BL48" i="7"/>
  <c r="BO48" i="7"/>
  <c r="AP47" i="7" l="1"/>
  <c r="E83" i="7"/>
  <c r="F83" i="7" s="1"/>
  <c r="AX83" i="7"/>
  <c r="AQ83" i="7"/>
  <c r="AR82" i="7"/>
  <c r="AV82" i="7"/>
  <c r="AA82" i="7"/>
  <c r="AE82" i="7" s="1"/>
  <c r="BL49" i="7"/>
  <c r="BO49" i="7"/>
  <c r="BH50" i="7"/>
  <c r="G50" i="7"/>
  <c r="DL50" i="7"/>
  <c r="AP48" i="7" l="1"/>
  <c r="BL50" i="7"/>
  <c r="BO50" i="7"/>
  <c r="BH51" i="7"/>
  <c r="G51" i="7"/>
  <c r="DL51" i="7"/>
  <c r="AA83" i="7"/>
  <c r="AE83" i="7" s="1"/>
  <c r="AV83" i="7"/>
  <c r="AR83" i="7"/>
  <c r="AX84" i="7"/>
  <c r="AQ84" i="7"/>
  <c r="E84" i="7"/>
  <c r="F84" i="7" s="1"/>
  <c r="AP49" i="7" l="1"/>
  <c r="AR84" i="7"/>
  <c r="AV84" i="7"/>
  <c r="AA84" i="7"/>
  <c r="AE84" i="7" s="1"/>
  <c r="AX85" i="7"/>
  <c r="E85" i="7"/>
  <c r="F85" i="7" s="1"/>
  <c r="AQ85" i="7"/>
  <c r="BL51" i="7"/>
  <c r="BO51" i="7"/>
  <c r="G52" i="7"/>
  <c r="BH52" i="7"/>
  <c r="DL52" i="7"/>
  <c r="AP50" i="7" l="1"/>
  <c r="BH53" i="7"/>
  <c r="G53" i="7"/>
  <c r="DL53" i="7"/>
  <c r="AR85" i="7"/>
  <c r="AA85" i="7"/>
  <c r="AE85" i="7" s="1"/>
  <c r="AV85" i="7"/>
  <c r="AX86" i="7"/>
  <c r="AQ86" i="7"/>
  <c r="E86" i="7"/>
  <c r="F86" i="7" s="1"/>
  <c r="BO52" i="7"/>
  <c r="BL52" i="7"/>
  <c r="AP51" i="7" l="1"/>
  <c r="AR86" i="7"/>
  <c r="AA86" i="7"/>
  <c r="AE86" i="7" s="1"/>
  <c r="AV86" i="7"/>
  <c r="AX87" i="7"/>
  <c r="AQ87" i="7"/>
  <c r="E87" i="7"/>
  <c r="F87" i="7" s="1"/>
  <c r="BO53" i="7"/>
  <c r="BL53" i="7"/>
  <c r="BH54" i="7"/>
  <c r="G54" i="7"/>
  <c r="DL54" i="7"/>
  <c r="AP52" i="7" l="1"/>
  <c r="BO54" i="7"/>
  <c r="BL54" i="7"/>
  <c r="G55" i="7"/>
  <c r="BH55" i="7"/>
  <c r="DL55" i="7"/>
  <c r="AV87" i="7"/>
  <c r="AR87" i="7"/>
  <c r="AA87" i="7"/>
  <c r="AE87" i="7" s="1"/>
  <c r="AQ88" i="7"/>
  <c r="E88" i="7"/>
  <c r="F88" i="7" s="1"/>
  <c r="AX88" i="7"/>
  <c r="AP53" i="7" l="1"/>
  <c r="AR88" i="7"/>
  <c r="AV88" i="7"/>
  <c r="AA88" i="7"/>
  <c r="AE88" i="7" s="1"/>
  <c r="AQ89" i="7"/>
  <c r="E89" i="7"/>
  <c r="F89" i="7" s="1"/>
  <c r="AX89" i="7"/>
  <c r="BL55" i="7"/>
  <c r="BO55" i="7"/>
  <c r="G56" i="7"/>
  <c r="BH56" i="7"/>
  <c r="DL56" i="7"/>
  <c r="AP54" i="7" l="1"/>
  <c r="G57" i="7"/>
  <c r="BH57" i="7"/>
  <c r="DL57" i="7"/>
  <c r="AR89" i="7"/>
  <c r="AV89" i="7"/>
  <c r="AA89" i="7"/>
  <c r="AE89" i="7" s="1"/>
  <c r="AQ90" i="7"/>
  <c r="E90" i="7"/>
  <c r="F90" i="7" s="1"/>
  <c r="AX90" i="7"/>
  <c r="BL56" i="7"/>
  <c r="BO56" i="7"/>
  <c r="AP55" i="7" l="1"/>
  <c r="AR90" i="7"/>
  <c r="AV90" i="7"/>
  <c r="AA90" i="7"/>
  <c r="AE90" i="7" s="1"/>
  <c r="E91" i="7"/>
  <c r="F91" i="7" s="1"/>
  <c r="AX91" i="7"/>
  <c r="AQ91" i="7"/>
  <c r="BL57" i="7"/>
  <c r="BO57" i="7"/>
  <c r="BH58" i="7"/>
  <c r="G58" i="7"/>
  <c r="DL58" i="7"/>
  <c r="AP56" i="7" l="1"/>
  <c r="BO58" i="7"/>
  <c r="BL58" i="7"/>
  <c r="G59" i="7"/>
  <c r="BH59" i="7"/>
  <c r="DL59" i="7"/>
  <c r="AA91" i="7"/>
  <c r="AE91" i="7" s="1"/>
  <c r="AR91" i="7"/>
  <c r="AV91" i="7"/>
  <c r="E92" i="7"/>
  <c r="F92" i="7" s="1"/>
  <c r="AQ92" i="7"/>
  <c r="AX92" i="7"/>
  <c r="AP57" i="7" l="1"/>
  <c r="AR92" i="7"/>
  <c r="AV92" i="7"/>
  <c r="AA92" i="7"/>
  <c r="AE92" i="7" s="1"/>
  <c r="E93" i="7"/>
  <c r="F93" i="7" s="1"/>
  <c r="AX93" i="7"/>
  <c r="AQ93" i="7"/>
  <c r="BL59" i="7"/>
  <c r="BO59" i="7"/>
  <c r="G60" i="7"/>
  <c r="BH60" i="7"/>
  <c r="DL60" i="7"/>
  <c r="AP58" i="7" l="1"/>
  <c r="BH61" i="7"/>
  <c r="G61" i="7"/>
  <c r="DL61" i="7"/>
  <c r="AR93" i="7"/>
  <c r="AV93" i="7"/>
  <c r="AA93" i="7"/>
  <c r="AE93" i="7" s="1"/>
  <c r="E94" i="7"/>
  <c r="F94" i="7" s="1"/>
  <c r="AX94" i="7"/>
  <c r="AQ94" i="7"/>
  <c r="BL60" i="7"/>
  <c r="BO60" i="7"/>
  <c r="AP59" i="7" l="1"/>
  <c r="AR94" i="7"/>
  <c r="AV94" i="7"/>
  <c r="AA94" i="7"/>
  <c r="AE94" i="7" s="1"/>
  <c r="AX95" i="7"/>
  <c r="E95" i="7"/>
  <c r="F95" i="7" s="1"/>
  <c r="AQ95" i="7"/>
  <c r="BL61" i="7"/>
  <c r="BO61" i="7"/>
  <c r="BH62" i="7"/>
  <c r="G62" i="7"/>
  <c r="DL62" i="7"/>
  <c r="AP60" i="7" l="1"/>
  <c r="BL62" i="7"/>
  <c r="BO62" i="7"/>
  <c r="G63" i="7"/>
  <c r="BH63" i="7"/>
  <c r="DL63" i="7"/>
  <c r="AR95" i="7"/>
  <c r="AV95" i="7"/>
  <c r="AA95" i="7"/>
  <c r="AE95" i="7" s="1"/>
  <c r="AX96" i="7"/>
  <c r="E96" i="7"/>
  <c r="F96" i="7" s="1"/>
  <c r="AQ96" i="7"/>
  <c r="AP61" i="7" l="1"/>
  <c r="E97" i="7"/>
  <c r="F97" i="7" s="1"/>
  <c r="AX97" i="7"/>
  <c r="AQ97" i="7"/>
  <c r="BL63" i="7"/>
  <c r="BO63" i="7"/>
  <c r="BH64" i="7"/>
  <c r="G64" i="7"/>
  <c r="DL64" i="7"/>
  <c r="AR96" i="7"/>
  <c r="AV96" i="7"/>
  <c r="AA96" i="7"/>
  <c r="AE96" i="7" s="1"/>
  <c r="AP62" i="7" l="1"/>
  <c r="BL64" i="7"/>
  <c r="BO64" i="7"/>
  <c r="BH65" i="7"/>
  <c r="G65" i="7"/>
  <c r="DL65" i="7"/>
  <c r="AV97" i="7"/>
  <c r="AR97" i="7"/>
  <c r="AA97" i="7"/>
  <c r="AE97" i="7" s="1"/>
  <c r="AX98" i="7"/>
  <c r="AQ98" i="7"/>
  <c r="E98" i="7"/>
  <c r="F98" i="7" s="1"/>
  <c r="AP63" i="7" l="1"/>
  <c r="AR98" i="7"/>
  <c r="AV98" i="7"/>
  <c r="AA98" i="7"/>
  <c r="AE98" i="7" s="1"/>
  <c r="AX99" i="7"/>
  <c r="AQ99" i="7"/>
  <c r="E99" i="7"/>
  <c r="F99" i="7" s="1"/>
  <c r="BL65" i="7"/>
  <c r="BO65" i="7"/>
  <c r="G66" i="7"/>
  <c r="BH66" i="7"/>
  <c r="DL66" i="7"/>
  <c r="AP64" i="7" l="1"/>
  <c r="G67" i="7"/>
  <c r="BH67" i="7"/>
  <c r="DL67" i="7"/>
  <c r="AA99" i="7"/>
  <c r="AE99" i="7" s="1"/>
  <c r="AR99" i="7"/>
  <c r="AV99" i="7"/>
  <c r="E100" i="7"/>
  <c r="F100" i="7" s="1"/>
  <c r="AQ100" i="7"/>
  <c r="AX100" i="7"/>
  <c r="BO66" i="7"/>
  <c r="BL66" i="7"/>
  <c r="AP65" i="7" l="1"/>
  <c r="AR100" i="7"/>
  <c r="AV100" i="7"/>
  <c r="AA100" i="7"/>
  <c r="AE100" i="7" s="1"/>
  <c r="AQ101" i="7"/>
  <c r="E101" i="7"/>
  <c r="F101" i="7" s="1"/>
  <c r="AX101" i="7"/>
  <c r="BL67" i="7"/>
  <c r="BO67" i="7"/>
  <c r="G68" i="7"/>
  <c r="BH68" i="7"/>
  <c r="DL68" i="7"/>
  <c r="AP66" i="7" l="1"/>
  <c r="G69" i="7"/>
  <c r="BH69" i="7"/>
  <c r="DL69" i="7"/>
  <c r="AR101" i="7"/>
  <c r="AV101" i="7"/>
  <c r="AA101" i="7"/>
  <c r="AE101" i="7" s="1"/>
  <c r="AQ102" i="7"/>
  <c r="E102" i="7"/>
  <c r="F102" i="7" s="1"/>
  <c r="AX102" i="7"/>
  <c r="BL68" i="7"/>
  <c r="BO68" i="7"/>
  <c r="AP67" i="7" l="1"/>
  <c r="AA102" i="7"/>
  <c r="AE102" i="7" s="1"/>
  <c r="AR102" i="7"/>
  <c r="AV102" i="7"/>
  <c r="AX103" i="7"/>
  <c r="E103" i="7"/>
  <c r="F103" i="7" s="1"/>
  <c r="AQ103" i="7"/>
  <c r="BL69" i="7"/>
  <c r="BO69" i="7"/>
  <c r="G70" i="7"/>
  <c r="BH70" i="7"/>
  <c r="DL70" i="7"/>
  <c r="AP68" i="7" l="1"/>
  <c r="G71" i="7"/>
  <c r="BH71" i="7"/>
  <c r="DL71" i="7"/>
  <c r="AA103" i="7"/>
  <c r="AE103" i="7" s="1"/>
  <c r="AR103" i="7"/>
  <c r="AV103" i="7"/>
  <c r="E104" i="7"/>
  <c r="F104" i="7" s="1"/>
  <c r="AQ104" i="7"/>
  <c r="AX104" i="7"/>
  <c r="BL70" i="7"/>
  <c r="BO70" i="7"/>
  <c r="AP69" i="7" l="1"/>
  <c r="AR104" i="7"/>
  <c r="AV104" i="7"/>
  <c r="AA104" i="7"/>
  <c r="AE104" i="7" s="1"/>
  <c r="E105" i="7"/>
  <c r="F105" i="7" s="1"/>
  <c r="AX105" i="7"/>
  <c r="AQ105" i="7"/>
  <c r="BL71" i="7"/>
  <c r="BO71" i="7"/>
  <c r="BH72" i="7"/>
  <c r="G72" i="7"/>
  <c r="DL72" i="7"/>
  <c r="AP70" i="7" l="1"/>
  <c r="BO72" i="7"/>
  <c r="BL72" i="7"/>
  <c r="BH73" i="7"/>
  <c r="G73" i="7"/>
  <c r="DL73" i="7"/>
  <c r="AA105" i="7"/>
  <c r="AE105" i="7" s="1"/>
  <c r="AR105" i="7"/>
  <c r="AV105" i="7"/>
  <c r="AX106" i="7"/>
  <c r="AQ106" i="7"/>
  <c r="E106" i="7"/>
  <c r="F106" i="7" s="1"/>
  <c r="AP71" i="7" l="1"/>
  <c r="AA106" i="7"/>
  <c r="AE106" i="7" s="1"/>
  <c r="AR106" i="7"/>
  <c r="AV106" i="7"/>
  <c r="AX107" i="7"/>
  <c r="E107" i="7"/>
  <c r="F107" i="7" s="1"/>
  <c r="AQ107" i="7"/>
  <c r="BL73" i="7"/>
  <c r="BO73" i="7"/>
  <c r="G74" i="7"/>
  <c r="BH74" i="7"/>
  <c r="DL74" i="7"/>
  <c r="AP72" i="7" l="1"/>
  <c r="BH75" i="7"/>
  <c r="G75" i="7"/>
  <c r="DL75" i="7"/>
  <c r="AR107" i="7"/>
  <c r="AV107" i="7"/>
  <c r="AA107" i="7"/>
  <c r="AE107" i="7" s="1"/>
  <c r="E108" i="7"/>
  <c r="F108" i="7" s="1"/>
  <c r="AX108" i="7"/>
  <c r="AQ108" i="7"/>
  <c r="BO74" i="7"/>
  <c r="BL74" i="7"/>
  <c r="AP73" i="7" l="1"/>
  <c r="AA108" i="7"/>
  <c r="AE108" i="7" s="1"/>
  <c r="AR108" i="7"/>
  <c r="AV108" i="7"/>
  <c r="BO75" i="7"/>
  <c r="BL75" i="7"/>
  <c r="BH76" i="7"/>
  <c r="G76" i="7"/>
  <c r="DL76" i="7"/>
  <c r="AP74" i="7" l="1"/>
  <c r="BO76" i="7"/>
  <c r="BL76" i="7"/>
  <c r="G77" i="7"/>
  <c r="BH77" i="7"/>
  <c r="DL77" i="7"/>
  <c r="AP75" i="7" l="1"/>
  <c r="BL77" i="7"/>
  <c r="BO77" i="7"/>
  <c r="BH78" i="7"/>
  <c r="G78" i="7"/>
  <c r="DL78" i="7"/>
  <c r="AP76" i="7" l="1"/>
  <c r="BL78" i="7"/>
  <c r="BO78" i="7"/>
  <c r="G79" i="7"/>
  <c r="BH79" i="7"/>
  <c r="DL79" i="7"/>
  <c r="AP77" i="7" l="1"/>
  <c r="BL79" i="7"/>
  <c r="BO79" i="7"/>
  <c r="G80" i="7"/>
  <c r="BH80" i="7"/>
  <c r="DL80" i="7"/>
  <c r="AP78" i="7" l="1"/>
  <c r="BO80" i="7"/>
  <c r="BL80" i="7"/>
  <c r="G81" i="7"/>
  <c r="BH81" i="7"/>
  <c r="DL81" i="7"/>
  <c r="AP79" i="7" l="1"/>
  <c r="BL81" i="7"/>
  <c r="BO81" i="7"/>
  <c r="G82" i="7"/>
  <c r="BH82" i="7"/>
  <c r="DL82" i="7"/>
  <c r="AP80" i="7" l="1"/>
  <c r="BO82" i="7"/>
  <c r="BL82" i="7"/>
  <c r="G83" i="7"/>
  <c r="BH83" i="7"/>
  <c r="DL83" i="7"/>
  <c r="AP81" i="7" l="1"/>
  <c r="BL83" i="7"/>
  <c r="BO83" i="7"/>
  <c r="G84" i="7"/>
  <c r="BH84" i="7"/>
  <c r="DL84" i="7"/>
  <c r="AP82" i="7" l="1"/>
  <c r="BL84" i="7"/>
  <c r="BO84" i="7"/>
  <c r="G85" i="7"/>
  <c r="BH85" i="7"/>
  <c r="DL85" i="7"/>
  <c r="AP83" i="7" l="1"/>
  <c r="BL85" i="7"/>
  <c r="BO85" i="7"/>
  <c r="BH86" i="7"/>
  <c r="G86" i="7"/>
  <c r="DL86" i="7"/>
  <c r="AP84" i="7" l="1"/>
  <c r="BO86" i="7"/>
  <c r="BL86" i="7"/>
  <c r="BH87" i="7"/>
  <c r="G87" i="7"/>
  <c r="DL87" i="7"/>
  <c r="AP85" i="7" l="1"/>
  <c r="BO87" i="7"/>
  <c r="BL87" i="7"/>
  <c r="G88" i="7"/>
  <c r="BH88" i="7"/>
  <c r="DL88" i="7"/>
  <c r="AP86" i="7" l="1"/>
  <c r="BO88" i="7"/>
  <c r="BL88" i="7"/>
  <c r="BH89" i="7"/>
  <c r="G89" i="7"/>
  <c r="DL89" i="7"/>
  <c r="AP87" i="7" l="1"/>
  <c r="BL89" i="7"/>
  <c r="BO89" i="7"/>
  <c r="BH90" i="7"/>
  <c r="G90" i="7"/>
  <c r="DL90" i="7"/>
  <c r="AP88" i="7" l="1"/>
  <c r="BL90" i="7"/>
  <c r="BO90" i="7"/>
  <c r="G91" i="7"/>
  <c r="BH91" i="7"/>
  <c r="DL91" i="7"/>
  <c r="AP89" i="7" l="1"/>
  <c r="BL91" i="7"/>
  <c r="BO91" i="7"/>
  <c r="G92" i="7"/>
  <c r="BH92" i="7"/>
  <c r="DL92" i="7"/>
  <c r="AP90" i="7" l="1"/>
  <c r="BL92" i="7"/>
  <c r="BO92" i="7"/>
  <c r="G93" i="7"/>
  <c r="BH93" i="7"/>
  <c r="DL93" i="7"/>
  <c r="AP91" i="7" l="1"/>
  <c r="BL93" i="7"/>
  <c r="BO93" i="7"/>
  <c r="G94" i="7"/>
  <c r="BH94" i="7"/>
  <c r="DL94" i="7"/>
  <c r="AP92" i="7" l="1"/>
  <c r="BL94" i="7"/>
  <c r="BO94" i="7"/>
  <c r="G95" i="7"/>
  <c r="BH95" i="7"/>
  <c r="DL95" i="7"/>
  <c r="AP93" i="7" l="1"/>
  <c r="BL95" i="7"/>
  <c r="BO95" i="7"/>
  <c r="G96" i="7"/>
  <c r="BH96" i="7"/>
  <c r="DL96" i="7"/>
  <c r="AP94" i="7" l="1"/>
  <c r="BO96" i="7"/>
  <c r="BL96" i="7"/>
  <c r="BH97" i="7"/>
  <c r="G97" i="7"/>
  <c r="DL97" i="7"/>
  <c r="AP95" i="7" l="1"/>
  <c r="BL97" i="7"/>
  <c r="BO97" i="7"/>
  <c r="BH98" i="7"/>
  <c r="G98" i="7"/>
  <c r="DL98" i="7"/>
  <c r="AP96" i="7" l="1"/>
  <c r="G99" i="7"/>
  <c r="BH99" i="7"/>
  <c r="DL99" i="7"/>
  <c r="BL98" i="7"/>
  <c r="BO98" i="7"/>
  <c r="AP97" i="7" l="1"/>
  <c r="BL99" i="7"/>
  <c r="BO99" i="7"/>
  <c r="BH100" i="7"/>
  <c r="G100" i="7"/>
  <c r="DL100" i="7"/>
  <c r="AP98" i="7" l="1"/>
  <c r="BL100" i="7"/>
  <c r="BO100" i="7"/>
  <c r="BH101" i="7"/>
  <c r="G101" i="7"/>
  <c r="DL101" i="7"/>
  <c r="AP99" i="7" l="1"/>
  <c r="BH102" i="7"/>
  <c r="G102" i="7"/>
  <c r="DL102" i="7"/>
  <c r="BO101" i="7"/>
  <c r="BL101" i="7"/>
  <c r="AP100" i="7" l="1"/>
  <c r="BL102" i="7"/>
  <c r="BO102" i="7"/>
  <c r="G103" i="7"/>
  <c r="BH103" i="7"/>
  <c r="DL103" i="7"/>
  <c r="AP101" i="7" l="1"/>
  <c r="BL103" i="7"/>
  <c r="BO103" i="7"/>
  <c r="G104" i="7"/>
  <c r="BH104" i="7"/>
  <c r="DL104" i="7"/>
  <c r="AP102" i="7" l="1"/>
  <c r="BL104" i="7"/>
  <c r="BO104" i="7"/>
  <c r="G105" i="7"/>
  <c r="BH105" i="7"/>
  <c r="DL105" i="7"/>
  <c r="AP103" i="7" l="1"/>
  <c r="BL105" i="7"/>
  <c r="BO105" i="7"/>
  <c r="BH106" i="7"/>
  <c r="G106" i="7"/>
  <c r="DL106" i="7"/>
  <c r="AP104" i="7" l="1"/>
  <c r="BL106" i="7"/>
  <c r="BO106" i="7"/>
  <c r="G107" i="7"/>
  <c r="BH107" i="7"/>
  <c r="DL107" i="7"/>
  <c r="AP105" i="7" l="1"/>
  <c r="BO107" i="7"/>
  <c r="BL107" i="7"/>
  <c r="G108" i="7"/>
  <c r="BH108" i="7"/>
  <c r="DL108" i="7"/>
  <c r="AP106" i="7" l="1"/>
  <c r="BL108" i="7"/>
  <c r="BO108" i="7"/>
  <c r="AP107" i="7" l="1"/>
  <c r="CP129" i="7" l="1"/>
  <c r="AP108" i="7"/>
  <c r="CP134" i="7" l="1"/>
  <c r="CT129" i="7" s="1"/>
  <c r="CQ129" i="7"/>
  <c r="CT130" i="7" l="1"/>
  <c r="CT133" i="7"/>
  <c r="CO133" i="7"/>
  <c r="CT132" i="7"/>
  <c r="CT131" i="7"/>
  <c r="CT134" i="7" l="1"/>
  <c r="CQ133" i="7"/>
  <c r="CO134" i="7"/>
  <c r="CS133" i="7" s="1"/>
  <c r="CS129" i="7" l="1"/>
  <c r="CS130" i="7"/>
  <c r="CS132" i="7"/>
  <c r="CS131" i="7"/>
  <c r="CQ134" i="7"/>
  <c r="CS134" i="7" l="1"/>
</calcChain>
</file>

<file path=xl/sharedStrings.xml><?xml version="1.0" encoding="utf-8"?>
<sst xmlns="http://schemas.openxmlformats.org/spreadsheetml/2006/main" count="368" uniqueCount="92">
  <si>
    <t>Historical</t>
  </si>
  <si>
    <t>Low</t>
  </si>
  <si>
    <t>Status quo</t>
  </si>
  <si>
    <t>High</t>
  </si>
  <si>
    <t>US$bn PPP constant 2017 dollars</t>
  </si>
  <si>
    <t>Coal - final</t>
  </si>
  <si>
    <t>Year</t>
  </si>
  <si>
    <t>Baseline</t>
  </si>
  <si>
    <t>Final/GDP</t>
  </si>
  <si>
    <t>Coal - Primary</t>
  </si>
  <si>
    <t>Prim/GDP</t>
  </si>
  <si>
    <t>Nat Gas - Primary</t>
  </si>
  <si>
    <t>NG - Final</t>
  </si>
  <si>
    <t>T&amp;D/ Primary</t>
  </si>
  <si>
    <t>Oil - Primary</t>
  </si>
  <si>
    <t>Oil - Final</t>
  </si>
  <si>
    <t>Final/ GDP</t>
  </si>
  <si>
    <t>Coal fraction</t>
  </si>
  <si>
    <t>Oil fraction</t>
  </si>
  <si>
    <t>NG fraction</t>
  </si>
  <si>
    <t>Coal</t>
  </si>
  <si>
    <t>Oil</t>
  </si>
  <si>
    <t>Gas</t>
  </si>
  <si>
    <t>Fraction of add energy</t>
  </si>
  <si>
    <t>Total additional energy</t>
  </si>
  <si>
    <t>Ttl</t>
  </si>
  <si>
    <t>Distributed to …</t>
  </si>
  <si>
    <t>Increased demand from addtl energy</t>
  </si>
  <si>
    <t>Underlying final demand</t>
  </si>
  <si>
    <t>Underlying intensity</t>
  </si>
  <si>
    <t>Renewables</t>
  </si>
  <si>
    <t>Fossil fuels</t>
  </si>
  <si>
    <t>Ren</t>
  </si>
  <si>
    <t>Renewables - Final</t>
  </si>
  <si>
    <t>Renewables - Primary</t>
  </si>
  <si>
    <t>P/F</t>
  </si>
  <si>
    <t>View</t>
  </si>
  <si>
    <t>ap8</t>
  </si>
  <si>
    <t>bf8</t>
  </si>
  <si>
    <t>GGDP</t>
  </si>
  <si>
    <t>g8</t>
  </si>
  <si>
    <t>T&amp;D</t>
  </si>
  <si>
    <t>Final fraction</t>
  </si>
  <si>
    <t>c8</t>
  </si>
  <si>
    <t>e8</t>
  </si>
  <si>
    <t>d8</t>
  </si>
  <si>
    <t>Renew</t>
  </si>
  <si>
    <t>bm8</t>
  </si>
  <si>
    <t>Supply fraction - final energy</t>
  </si>
  <si>
    <t>ax8</t>
  </si>
  <si>
    <t>NZE</t>
  </si>
  <si>
    <t>Supply fraction - final</t>
  </si>
  <si>
    <t>2C</t>
  </si>
  <si>
    <t>Original</t>
  </si>
  <si>
    <t>Revised 2020</t>
  </si>
  <si>
    <t>Global Population (Billions of People)</t>
  </si>
  <si>
    <t>Current Scenario</t>
  </si>
  <si>
    <t>US$Tr PPP constant 2017 dollars</t>
  </si>
  <si>
    <t>$k/person</t>
  </si>
  <si>
    <t>Date</t>
  </si>
  <si>
    <t>Total population : current</t>
  </si>
  <si>
    <t>Population model output</t>
  </si>
  <si>
    <t>GDP/c growth</t>
  </si>
  <si>
    <t>Japan</t>
  </si>
  <si>
    <t>GDP (LHS)</t>
  </si>
  <si>
    <t>GDP per capita (RHS)</t>
  </si>
  <si>
    <t>from World data bank</t>
  </si>
  <si>
    <t>GDP low</t>
  </si>
  <si>
    <t>GDPc low</t>
  </si>
  <si>
    <t>GDP formula</t>
  </si>
  <si>
    <t>GDP/c formula</t>
  </si>
  <si>
    <t>Total</t>
  </si>
  <si>
    <t>Other</t>
  </si>
  <si>
    <t>Model</t>
  </si>
  <si>
    <t>FF</t>
  </si>
  <si>
    <t>New Zero</t>
  </si>
  <si>
    <t>Nuclear</t>
  </si>
  <si>
    <t>Bioenergy</t>
  </si>
  <si>
    <t>Global Sources of Primary Energy (Exajoules/year)</t>
  </si>
  <si>
    <t>Total Primary</t>
  </si>
  <si>
    <t>Original En-roads</t>
  </si>
  <si>
    <t>Revised En-Roads</t>
  </si>
  <si>
    <t>Final Energy Consumption by Source (Exajoules/year)</t>
  </si>
  <si>
    <t>Primary</t>
  </si>
  <si>
    <t>BL</t>
  </si>
  <si>
    <t>BL(FF)</t>
  </si>
  <si>
    <t>XL Toolbox Settings</t>
  </si>
  <si>
    <t>export_preset</t>
  </si>
  <si>
    <t>&lt;?xml version="1.0" encoding="utf-16"?&gt;_x000D_
&lt;Preset xmlns:xsd="http://www.w3.org/2001/XMLSchema" xmlns:xsi="http://www.w3.org/2001/XMLSchema-instance"&gt;_x000D_
  &lt;Name&gt;Png, 800 dpi, RGB, Transparent canvas&lt;/Name&gt;_x000D_
  &lt;Dpi&gt;800&lt;/Dpi&gt;_x000D_
  &lt;FileType&gt;Png&lt;/FileType&gt;_x000D_
  &lt;ColorSpace&gt;Rgb&lt;/ColorSpace&gt;_x000D_
  &lt;Transparency&gt;TransparentCanvas&lt;/Transparency&gt;_x000D_
  &lt;UseColorProfile&gt;false&lt;/UseColorProfile&gt;_x000D_
  &lt;ColorProfile&gt;Final_ICM_Dell_XPS_9315_FHD_plus_SHP1548&lt;/ColorProfile&gt;_x000D_
&lt;/Preset&gt;</t>
  </si>
  <si>
    <t>export_path</t>
  </si>
  <si>
    <t>C:\Users\willi\Dropbox\_SD-models\Global energy analysis\Paper\Figures\E4A-GDP.png</t>
  </si>
  <si>
    <t>E4All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</si>
</sst>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* #,##0_-;\-* #,##0_-;_-* &quot;-&quot;??_-;_-@_-"/>
    <numFmt numFmtId="165" formatCode="_-* #,##0.000000_-;\-* #,##0.000000_-;_-* &quot;-&quot;??_-;_-@_-"/>
    <numFmt numFmtId="166" formatCode="_-* #,##0.00000_-;\-* #,##0.00000_-;_-* &quot;-&quot;??_-;_-@_-"/>
    <numFmt numFmtId="167" formatCode="_-* #,##0.0000_-;\-* #,##0.0000_-;_-* &quot;-&quot;??_-;_-@_-"/>
    <numFmt numFmtId="168" formatCode="_-* #,##0.0_-;\-* #,##0.0_-;_-* &quot;-&quot;??_-;_-@_-"/>
    <numFmt numFmtId="169" formatCode="0.000"/>
    <numFmt numFmtId="170" formatCode="_-* #,##0.000_-;\-* #,##0.0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Times New Roman"/>
      <family val="1"/>
    </font>
    <font>
      <sz val="9"/>
      <color rgb="FF000000"/>
      <name val="Arial"/>
      <family val="2"/>
    </font>
    <font>
      <sz val="11"/>
      <color rgb="FFFF0000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3">
    <xf numFmtId="0" fontId="0" fillId="0" borderId="0" xfId="0"/>
    <xf numFmtId="3" fontId="0" fillId="0" borderId="0" xfId="0" applyNumberFormat="1"/>
    <xf numFmtId="0" fontId="0" fillId="0" borderId="0" xfId="0" applyAlignment="1">
      <alignment vertical="center" wrapText="1"/>
    </xf>
    <xf numFmtId="164" fontId="0" fillId="0" borderId="0" xfId="1" applyNumberFormat="1" applyFont="1"/>
    <xf numFmtId="43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0" borderId="0" xfId="0" applyAlignment="1">
      <alignment horizontal="center"/>
    </xf>
    <xf numFmtId="167" fontId="0" fillId="0" borderId="0" xfId="0" applyNumberFormat="1"/>
    <xf numFmtId="0" fontId="0" fillId="0" borderId="0" xfId="0" applyAlignment="1">
      <alignment wrapText="1"/>
    </xf>
    <xf numFmtId="10" fontId="0" fillId="0" borderId="0" xfId="2" applyNumberFormat="1" applyFont="1"/>
    <xf numFmtId="168" fontId="0" fillId="0" borderId="0" xfId="1" applyNumberFormat="1" applyFont="1"/>
    <xf numFmtId="169" fontId="0" fillId="0" borderId="0" xfId="0" applyNumberFormat="1"/>
    <xf numFmtId="170" fontId="0" fillId="0" borderId="0" xfId="0" applyNumberFormat="1"/>
    <xf numFmtId="0" fontId="3" fillId="2" borderId="0" xfId="4" applyFill="1" applyAlignment="1">
      <alignment horizontal="left" vertical="top"/>
    </xf>
    <xf numFmtId="0" fontId="4" fillId="2" borderId="0" xfId="4" applyFont="1" applyFill="1" applyAlignment="1">
      <alignment horizontal="left" vertical="top"/>
    </xf>
    <xf numFmtId="43" fontId="3" fillId="2" borderId="0" xfId="4" applyNumberFormat="1" applyFill="1" applyAlignment="1">
      <alignment horizontal="left" vertical="top"/>
    </xf>
    <xf numFmtId="0" fontId="0" fillId="2" borderId="0" xfId="0" applyFill="1"/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/>
    </xf>
    <xf numFmtId="11" fontId="0" fillId="0" borderId="0" xfId="0" applyNumberFormat="1"/>
    <xf numFmtId="10" fontId="0" fillId="0" borderId="0" xfId="0" applyNumberFormat="1"/>
    <xf numFmtId="10" fontId="5" fillId="0" borderId="0" xfId="0" applyNumberFormat="1" applyFont="1"/>
    <xf numFmtId="43" fontId="5" fillId="0" borderId="0" xfId="0" applyNumberFormat="1" applyFont="1"/>
    <xf numFmtId="10" fontId="6" fillId="0" borderId="0" xfId="2" applyNumberFormat="1" applyFont="1"/>
    <xf numFmtId="10" fontId="0" fillId="2" borderId="0" xfId="2" applyNumberFormat="1" applyFont="1" applyFill="1"/>
    <xf numFmtId="10" fontId="0" fillId="2" borderId="0" xfId="0" applyNumberFormat="1" applyFill="1"/>
    <xf numFmtId="164" fontId="0" fillId="2" borderId="0" xfId="1" applyNumberFormat="1" applyFont="1" applyFill="1"/>
    <xf numFmtId="168" fontId="0" fillId="2" borderId="0" xfId="1" applyNumberFormat="1" applyFont="1" applyFill="1"/>
    <xf numFmtId="43" fontId="0" fillId="2" borderId="0" xfId="0" applyNumberFormat="1" applyFill="1"/>
    <xf numFmtId="168" fontId="0" fillId="0" borderId="0" xfId="0" applyNumberFormat="1"/>
    <xf numFmtId="165" fontId="0" fillId="2" borderId="0" xfId="0" applyNumberFormat="1" applyFill="1"/>
    <xf numFmtId="0" fontId="0" fillId="2" borderId="0" xfId="0" applyFill="1" applyAlignment="1">
      <alignment horizontal="center"/>
    </xf>
    <xf numFmtId="170" fontId="0" fillId="2" borderId="0" xfId="0" applyNumberFormat="1" applyFill="1"/>
    <xf numFmtId="166" fontId="0" fillId="2" borderId="0" xfId="0" applyNumberFormat="1" applyFill="1"/>
    <xf numFmtId="167" fontId="0" fillId="2" borderId="0" xfId="0" applyNumberFormat="1" applyFill="1"/>
    <xf numFmtId="0" fontId="0" fillId="3" borderId="0" xfId="0" applyFill="1"/>
    <xf numFmtId="0" fontId="0" fillId="3" borderId="0" xfId="0" applyFill="1" applyAlignment="1">
      <alignment vertical="center" wrapText="1"/>
    </xf>
    <xf numFmtId="43" fontId="0" fillId="3" borderId="0" xfId="0" applyNumberFormat="1" applyFill="1"/>
    <xf numFmtId="166" fontId="0" fillId="3" borderId="0" xfId="0" applyNumberFormat="1" applyFill="1"/>
    <xf numFmtId="1" fontId="0" fillId="0" borderId="0" xfId="0" applyNumberFormat="1"/>
    <xf numFmtId="1" fontId="0" fillId="0" borderId="1" xfId="0" applyNumberFormat="1" applyBorder="1"/>
    <xf numFmtId="9" fontId="0" fillId="0" borderId="0" xfId="2" applyFont="1"/>
    <xf numFmtId="9" fontId="0" fillId="0" borderId="1" xfId="2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7" fillId="2" borderId="0" xfId="0" applyFont="1" applyFill="1" applyAlignment="1">
      <alignment horizontal="center"/>
    </xf>
  </cellXfs>
  <cellStyles count="12">
    <cellStyle name="Comma" xfId="1" builtinId="3"/>
    <cellStyle name="Comma 2" xfId="7" xr:uid="{295A1ED4-1956-45A2-9E62-A6BCC7B3A593}"/>
    <cellStyle name="Comma 2 2" xfId="10" xr:uid="{EAF71096-B0E0-4BA1-8C76-03D92C6C8117}"/>
    <cellStyle name="Comma 3" xfId="9" xr:uid="{F8F0CC44-9D8B-4BED-BB4C-0A99AAB8404F}"/>
    <cellStyle name="Comma 3 2" xfId="11" xr:uid="{3476BD47-B5AB-4824-9E44-9529A7C4B442}"/>
    <cellStyle name="Normal" xfId="0" builtinId="0"/>
    <cellStyle name="Normal 2" xfId="3" xr:uid="{2069005A-9490-4B71-8D6E-1D0698681C75}"/>
    <cellStyle name="Normal 2 2" xfId="5" xr:uid="{D736A135-6EBE-4C55-9A7F-B7BAF688C698}"/>
    <cellStyle name="Normal 3" xfId="4" xr:uid="{5E5AC5D1-ED9E-4AC1-8C39-BFAC17EF32F9}"/>
    <cellStyle name="Normal 3 2" xfId="6" xr:uid="{3D745950-4B69-41EA-9D2E-3621380DA8E9}"/>
    <cellStyle name="Percent" xfId="2" builtinId="5"/>
    <cellStyle name="Percent 2" xfId="8" xr:uid="{015EB1F6-583E-48CB-A33C-760D3AC779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GDP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GGDP!$F$7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GGDP!$D$8:$D$108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GGDP!$F$8:$F$108</c:f>
              <c:numCache>
                <c:formatCode>_-* #,##0.0_-;\-* #,##0.0_-;_-*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133.35090682499137</c:v>
                </c:pt>
                <c:pt idx="22">
                  <c:v>137.12365079208837</c:v>
                </c:pt>
                <c:pt idx="23">
                  <c:v>140.99490132340219</c:v>
                </c:pt>
                <c:pt idx="24">
                  <c:v>144.9386781409678</c:v>
                </c:pt>
                <c:pt idx="25">
                  <c:v>148.96263306164155</c:v>
                </c:pt>
                <c:pt idx="26">
                  <c:v>153.04131801070108</c:v>
                </c:pt>
                <c:pt idx="27">
                  <c:v>157.17437834768535</c:v>
                </c:pt>
                <c:pt idx="28">
                  <c:v>161.36146904927611</c:v>
                </c:pt>
                <c:pt idx="29">
                  <c:v>165.60225428459086</c:v>
                </c:pt>
                <c:pt idx="30">
                  <c:v>169.88023318133332</c:v>
                </c:pt>
                <c:pt idx="31">
                  <c:v>174.21140589444249</c:v>
                </c:pt>
                <c:pt idx="32">
                  <c:v>178.57942867083406</c:v>
                </c:pt>
                <c:pt idx="33">
                  <c:v>182.99218439322118</c:v>
                </c:pt>
                <c:pt idx="34">
                  <c:v>187.44947348312235</c:v>
                </c:pt>
                <c:pt idx="35">
                  <c:v>191.93527721306648</c:v>
                </c:pt>
                <c:pt idx="36">
                  <c:v>196.45747959006499</c:v>
                </c:pt>
                <c:pt idx="37">
                  <c:v>201.00813954132721</c:v>
                </c:pt>
                <c:pt idx="38">
                  <c:v>205.59507113991123</c:v>
                </c:pt>
                <c:pt idx="39">
                  <c:v>210.2103947818475</c:v>
                </c:pt>
                <c:pt idx="40">
                  <c:v>214.84635305421605</c:v>
                </c:pt>
                <c:pt idx="41">
                  <c:v>219.51847234042768</c:v>
                </c:pt>
                <c:pt idx="42">
                  <c:v>224.20357313076616</c:v>
                </c:pt>
                <c:pt idx="43">
                  <c:v>228.90947833492137</c:v>
                </c:pt>
                <c:pt idx="44">
                  <c:v>233.6362533417375</c:v>
                </c:pt>
                <c:pt idx="45">
                  <c:v>238.37634987745352</c:v>
                </c:pt>
                <c:pt idx="46">
                  <c:v>243.12232277743828</c:v>
                </c:pt>
                <c:pt idx="47">
                  <c:v>247.87437974668492</c:v>
                </c:pt>
                <c:pt idx="48">
                  <c:v>252.63271814593222</c:v>
                </c:pt>
                <c:pt idx="49">
                  <c:v>257.38251838806315</c:v>
                </c:pt>
                <c:pt idx="50">
                  <c:v>262.13158595845294</c:v>
                </c:pt>
                <c:pt idx="51">
                  <c:v>266.86525125109813</c:v>
                </c:pt>
                <c:pt idx="52">
                  <c:v>271.59131534517462</c:v>
                </c:pt>
                <c:pt idx="53">
                  <c:v>276.31006318009867</c:v>
                </c:pt>
                <c:pt idx="54">
                  <c:v>281.02176749608793</c:v>
                </c:pt>
                <c:pt idx="55">
                  <c:v>285.7193266237847</c:v>
                </c:pt>
                <c:pt idx="56">
                  <c:v>290.40305573121827</c:v>
                </c:pt>
                <c:pt idx="57">
                  <c:v>295.08057718351546</c:v>
                </c:pt>
                <c:pt idx="58">
                  <c:v>299.75211924589206</c:v>
                </c:pt>
                <c:pt idx="59">
                  <c:v>304.41790126393607</c:v>
                </c:pt>
                <c:pt idx="60">
                  <c:v>309.08539308332467</c:v>
                </c:pt>
                <c:pt idx="61">
                  <c:v>313.7547390931494</c:v>
                </c:pt>
                <c:pt idx="62">
                  <c:v>318.43329820451601</c:v>
                </c:pt>
                <c:pt idx="63">
                  <c:v>323.12114742595116</c:v>
                </c:pt>
                <c:pt idx="64">
                  <c:v>327.81836061103462</c:v>
                </c:pt>
                <c:pt idx="65">
                  <c:v>332.53217245810913</c:v>
                </c:pt>
                <c:pt idx="66">
                  <c:v>337.262596630269</c:v>
                </c:pt>
                <c:pt idx="67">
                  <c:v>342.00964555043669</c:v>
                </c:pt>
                <c:pt idx="68">
                  <c:v>346.7733304616101</c:v>
                </c:pt>
                <c:pt idx="69">
                  <c:v>351.56075396302219</c:v>
                </c:pt>
                <c:pt idx="70">
                  <c:v>356.35772304443475</c:v>
                </c:pt>
                <c:pt idx="71">
                  <c:v>361.17841364446889</c:v>
                </c:pt>
                <c:pt idx="72">
                  <c:v>366.01574114255408</c:v>
                </c:pt>
                <c:pt idx="73">
                  <c:v>370.86268771905418</c:v>
                </c:pt>
                <c:pt idx="74">
                  <c:v>375.72631653750358</c:v>
                </c:pt>
                <c:pt idx="75">
                  <c:v>380.60663199896385</c:v>
                </c:pt>
                <c:pt idx="76">
                  <c:v>385.48968611972793</c:v>
                </c:pt>
                <c:pt idx="77">
                  <c:v>390.38253648876025</c:v>
                </c:pt>
                <c:pt idx="78">
                  <c:v>395.27828658040579</c:v>
                </c:pt>
                <c:pt idx="79">
                  <c:v>400.18395743153997</c:v>
                </c:pt>
                <c:pt idx="80">
                  <c:v>405.09959279253877</c:v>
                </c:pt>
                <c:pt idx="81">
                  <c:v>410.01833613979113</c:v>
                </c:pt>
                <c:pt idx="82">
                  <c:v>414.94027242361045</c:v>
                </c:pt>
                <c:pt idx="83">
                  <c:v>419.88609156864345</c:v>
                </c:pt>
                <c:pt idx="84">
                  <c:v>424.84203418700071</c:v>
                </c:pt>
                <c:pt idx="85">
                  <c:v>429.82181730537701</c:v>
                </c:pt>
                <c:pt idx="86">
                  <c:v>434.81856487547321</c:v>
                </c:pt>
                <c:pt idx="87">
                  <c:v>439.83908165068902</c:v>
                </c:pt>
                <c:pt idx="88">
                  <c:v>444.88331825468828</c:v>
                </c:pt>
                <c:pt idx="89">
                  <c:v>449.95801009670794</c:v>
                </c:pt>
                <c:pt idx="90">
                  <c:v>455.06983827064164</c:v>
                </c:pt>
                <c:pt idx="91">
                  <c:v>460.20515950475459</c:v>
                </c:pt>
                <c:pt idx="92">
                  <c:v>465.37741415035265</c:v>
                </c:pt>
                <c:pt idx="93">
                  <c:v>470.58647562078744</c:v>
                </c:pt>
                <c:pt idx="94">
                  <c:v>475.81878547752177</c:v>
                </c:pt>
                <c:pt idx="95">
                  <c:v>481.09440998507307</c:v>
                </c:pt>
                <c:pt idx="96">
                  <c:v>486.39311633652579</c:v>
                </c:pt>
                <c:pt idx="97">
                  <c:v>491.7282165412123</c:v>
                </c:pt>
                <c:pt idx="98">
                  <c:v>497.08626233115217</c:v>
                </c:pt>
                <c:pt idx="99">
                  <c:v>502.46721255609111</c:v>
                </c:pt>
                <c:pt idx="100">
                  <c:v>507.73004856012642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79-4B07-AF42-AE16BED74460}"/>
            </c:ext>
          </c:extLst>
        </c:ser>
        <c:ser>
          <c:idx val="1"/>
          <c:order val="1"/>
          <c:tx>
            <c:strRef>
              <c:f>GGDP!$G$7</c:f>
              <c:strCache>
                <c:ptCount val="1"/>
                <c:pt idx="0">
                  <c:v>Status quo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GGDP!$D$8:$D$108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GGDP!$G$8:$G$108</c:f>
              <c:numCache>
                <c:formatCode>_-* #,##0.0_-;\-* #,##0.0_-;_-*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134.54</c:v>
                </c:pt>
                <c:pt idx="22">
                  <c:v>139.03</c:v>
                </c:pt>
                <c:pt idx="23">
                  <c:v>143.66</c:v>
                </c:pt>
                <c:pt idx="24">
                  <c:v>148.4</c:v>
                </c:pt>
                <c:pt idx="25">
                  <c:v>153.26</c:v>
                </c:pt>
                <c:pt idx="26">
                  <c:v>158.21</c:v>
                </c:pt>
                <c:pt idx="27">
                  <c:v>163.25</c:v>
                </c:pt>
                <c:pt idx="28">
                  <c:v>168.38</c:v>
                </c:pt>
                <c:pt idx="29">
                  <c:v>173.6</c:v>
                </c:pt>
                <c:pt idx="30">
                  <c:v>178.89</c:v>
                </c:pt>
                <c:pt idx="31">
                  <c:v>184.27</c:v>
                </c:pt>
                <c:pt idx="32">
                  <c:v>189.72</c:v>
                </c:pt>
                <c:pt idx="33">
                  <c:v>195.25</c:v>
                </c:pt>
                <c:pt idx="34">
                  <c:v>200.86</c:v>
                </c:pt>
                <c:pt idx="35">
                  <c:v>206.53</c:v>
                </c:pt>
                <c:pt idx="36">
                  <c:v>212.27</c:v>
                </c:pt>
                <c:pt idx="37">
                  <c:v>218.07</c:v>
                </c:pt>
                <c:pt idx="38">
                  <c:v>223.94</c:v>
                </c:pt>
                <c:pt idx="39">
                  <c:v>229.87</c:v>
                </c:pt>
                <c:pt idx="40">
                  <c:v>235.85</c:v>
                </c:pt>
                <c:pt idx="41">
                  <c:v>241.9</c:v>
                </c:pt>
                <c:pt idx="42">
                  <c:v>247.99</c:v>
                </c:pt>
                <c:pt idx="43">
                  <c:v>254.13</c:v>
                </c:pt>
                <c:pt idx="44">
                  <c:v>260.32</c:v>
                </c:pt>
                <c:pt idx="45">
                  <c:v>266.55</c:v>
                </c:pt>
                <c:pt idx="46">
                  <c:v>272.81</c:v>
                </c:pt>
                <c:pt idx="47">
                  <c:v>279.10000000000002</c:v>
                </c:pt>
                <c:pt idx="48">
                  <c:v>285.42</c:v>
                </c:pt>
                <c:pt idx="49">
                  <c:v>291.75</c:v>
                </c:pt>
                <c:pt idx="50">
                  <c:v>298.10000000000002</c:v>
                </c:pt>
                <c:pt idx="51">
                  <c:v>304.45</c:v>
                </c:pt>
                <c:pt idx="52">
                  <c:v>310.81</c:v>
                </c:pt>
                <c:pt idx="53">
                  <c:v>317.18</c:v>
                </c:pt>
                <c:pt idx="54">
                  <c:v>323.56</c:v>
                </c:pt>
                <c:pt idx="55">
                  <c:v>329.94</c:v>
                </c:pt>
                <c:pt idx="56">
                  <c:v>336.32</c:v>
                </c:pt>
                <c:pt idx="57">
                  <c:v>342.71</c:v>
                </c:pt>
                <c:pt idx="58">
                  <c:v>349.11</c:v>
                </c:pt>
                <c:pt idx="59">
                  <c:v>355.52</c:v>
                </c:pt>
                <c:pt idx="60">
                  <c:v>361.95</c:v>
                </c:pt>
                <c:pt idx="61">
                  <c:v>368.4</c:v>
                </c:pt>
                <c:pt idx="62">
                  <c:v>374.88</c:v>
                </c:pt>
                <c:pt idx="63">
                  <c:v>381.39</c:v>
                </c:pt>
                <c:pt idx="64">
                  <c:v>387.93</c:v>
                </c:pt>
                <c:pt idx="65">
                  <c:v>394.51</c:v>
                </c:pt>
                <c:pt idx="66">
                  <c:v>401.13</c:v>
                </c:pt>
                <c:pt idx="67">
                  <c:v>407.79</c:v>
                </c:pt>
                <c:pt idx="68">
                  <c:v>414.49</c:v>
                </c:pt>
                <c:pt idx="69">
                  <c:v>421.24</c:v>
                </c:pt>
                <c:pt idx="70">
                  <c:v>428.02</c:v>
                </c:pt>
                <c:pt idx="71">
                  <c:v>434.85</c:v>
                </c:pt>
                <c:pt idx="72">
                  <c:v>441.72</c:v>
                </c:pt>
                <c:pt idx="73">
                  <c:v>448.62</c:v>
                </c:pt>
                <c:pt idx="74">
                  <c:v>455.56</c:v>
                </c:pt>
                <c:pt idx="75">
                  <c:v>462.54</c:v>
                </c:pt>
                <c:pt idx="76">
                  <c:v>469.54</c:v>
                </c:pt>
                <c:pt idx="77">
                  <c:v>476.57</c:v>
                </c:pt>
                <c:pt idx="78">
                  <c:v>483.62</c:v>
                </c:pt>
                <c:pt idx="79">
                  <c:v>490.7</c:v>
                </c:pt>
                <c:pt idx="80">
                  <c:v>497.81</c:v>
                </c:pt>
                <c:pt idx="81">
                  <c:v>504.94</c:v>
                </c:pt>
                <c:pt idx="82">
                  <c:v>512.09</c:v>
                </c:pt>
                <c:pt idx="83">
                  <c:v>519.29</c:v>
                </c:pt>
                <c:pt idx="84">
                  <c:v>526.52</c:v>
                </c:pt>
                <c:pt idx="85">
                  <c:v>533.79999999999995</c:v>
                </c:pt>
                <c:pt idx="86">
                  <c:v>541.12</c:v>
                </c:pt>
                <c:pt idx="87">
                  <c:v>548.49</c:v>
                </c:pt>
                <c:pt idx="88">
                  <c:v>555.91</c:v>
                </c:pt>
                <c:pt idx="89">
                  <c:v>563.39</c:v>
                </c:pt>
                <c:pt idx="90">
                  <c:v>570.94000000000005</c:v>
                </c:pt>
                <c:pt idx="91">
                  <c:v>578.54</c:v>
                </c:pt>
                <c:pt idx="92">
                  <c:v>586.21</c:v>
                </c:pt>
                <c:pt idx="93">
                  <c:v>593.95000000000005</c:v>
                </c:pt>
                <c:pt idx="94">
                  <c:v>601.74</c:v>
                </c:pt>
                <c:pt idx="95">
                  <c:v>609.61</c:v>
                </c:pt>
                <c:pt idx="96">
                  <c:v>617.53</c:v>
                </c:pt>
                <c:pt idx="97">
                  <c:v>625.52</c:v>
                </c:pt>
                <c:pt idx="98">
                  <c:v>633.55999999999995</c:v>
                </c:pt>
                <c:pt idx="99">
                  <c:v>641.65</c:v>
                </c:pt>
                <c:pt idx="100">
                  <c:v>649.80999999999995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79-4B07-AF42-AE16BED74460}"/>
            </c:ext>
          </c:extLst>
        </c:ser>
        <c:ser>
          <c:idx val="2"/>
          <c:order val="2"/>
          <c:tx>
            <c:strRef>
              <c:f>GGDP!$H$7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GGDP!$D$8:$D$108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GGDP!$H$8:$H$108</c:f>
              <c:numCache>
                <c:formatCode>_-* #,##0_-;\-* #,##0_-;_-*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136.99457142857142</c:v>
                </c:pt>
                <c:pt idx="22">
                  <c:v>142.08851940573223</c:v>
                </c:pt>
                <c:pt idx="23">
                  <c:v>147.36066853974776</c:v>
                </c:pt>
                <c:pt idx="24">
                  <c:v>152.77793617867783</c:v>
                </c:pt>
                <c:pt idx="25">
                  <c:v>158.35260711702119</c:v>
                </c:pt>
                <c:pt idx="26">
                  <c:v>164.05107133161235</c:v>
                </c:pt>
                <c:pt idx="27">
                  <c:v>169.87387177508484</c:v>
                </c:pt>
                <c:pt idx="28">
                  <c:v>175.8215435004609</c:v>
                </c:pt>
                <c:pt idx="29">
                  <c:v>181.89461390311925</c:v>
                </c:pt>
                <c:pt idx="30">
                  <c:v>188.07025459476711</c:v>
                </c:pt>
                <c:pt idx="31">
                  <c:v>194.37216977706547</c:v>
                </c:pt>
                <c:pt idx="32">
                  <c:v>200.77736216384972</c:v>
                </c:pt>
                <c:pt idx="33">
                  <c:v>207.29789354048765</c:v>
                </c:pt>
                <c:pt idx="34">
                  <c:v>213.93414658138917</c:v>
                </c:pt>
                <c:pt idx="35">
                  <c:v>220.66276560507904</c:v>
                </c:pt>
                <c:pt idx="36">
                  <c:v>227.49580672047009</c:v>
                </c:pt>
                <c:pt idx="37">
                  <c:v>234.42159162220983</c:v>
                </c:pt>
                <c:pt idx="38">
                  <c:v>241.45225035061068</c:v>
                </c:pt>
                <c:pt idx="39">
                  <c:v>248.57603047545371</c:v>
                </c:pt>
                <c:pt idx="40">
                  <c:v>255.78103679789047</c:v>
                </c:pt>
                <c:pt idx="41">
                  <c:v>263.0914860577293</c:v>
                </c:pt>
                <c:pt idx="42">
                  <c:v>270.47128360687816</c:v>
                </c:pt>
                <c:pt idx="43">
                  <c:v>277.932533647637</c:v>
                </c:pt>
                <c:pt idx="44">
                  <c:v>285.4752943314553</c:v>
                </c:pt>
                <c:pt idx="45">
                  <c:v>293.08740809249082</c:v>
                </c:pt>
                <c:pt idx="46">
                  <c:v>300.75658995015243</c:v>
                </c:pt>
                <c:pt idx="47">
                  <c:v>308.48271515067302</c:v>
                </c:pt>
                <c:pt idx="48">
                  <c:v>316.26566632863404</c:v>
                </c:pt>
                <c:pt idx="49">
                  <c:v>324.08064119224326</c:v>
                </c:pt>
                <c:pt idx="50">
                  <c:v>331.93972969757039</c:v>
                </c:pt>
                <c:pt idx="51">
                  <c:v>339.81793356233237</c:v>
                </c:pt>
                <c:pt idx="52">
                  <c:v>347.72733578289564</c:v>
                </c:pt>
                <c:pt idx="53">
                  <c:v>355.66768332794203</c:v>
                </c:pt>
                <c:pt idx="54">
                  <c:v>363.63873307733547</c:v>
                </c:pt>
                <c:pt idx="55">
                  <c:v>371.62772933285191</c:v>
                </c:pt>
                <c:pt idx="56">
                  <c:v>379.6343646901434</c:v>
                </c:pt>
                <c:pt idx="57">
                  <c:v>387.67091951005659</c:v>
                </c:pt>
                <c:pt idx="58">
                  <c:v>395.73718757925548</c:v>
                </c:pt>
                <c:pt idx="59">
                  <c:v>403.83297010048324</c:v>
                </c:pt>
                <c:pt idx="60">
                  <c:v>411.97073124300664</c:v>
                </c:pt>
                <c:pt idx="61">
                  <c:v>420.15036249651268</c:v>
                </c:pt>
                <c:pt idx="62">
                  <c:v>428.38446665834869</c:v>
                </c:pt>
                <c:pt idx="63">
                  <c:v>436.67301856830778</c:v>
                </c:pt>
                <c:pt idx="64">
                  <c:v>445.01599534161824</c:v>
                </c:pt>
                <c:pt idx="65">
                  <c:v>453.42615766314395</c:v>
                </c:pt>
                <c:pt idx="66">
                  <c:v>461.9035595741164</c:v>
                </c:pt>
                <c:pt idx="67">
                  <c:v>470.44825573481648</c:v>
                </c:pt>
                <c:pt idx="68">
                  <c:v>479.06030138728414</c:v>
                </c:pt>
                <c:pt idx="69">
                  <c:v>487.75262984374257</c:v>
                </c:pt>
                <c:pt idx="70">
                  <c:v>496.49956564642093</c:v>
                </c:pt>
                <c:pt idx="71">
                  <c:v>505.32694404224043</c:v>
                </c:pt>
                <c:pt idx="72">
                  <c:v>514.22194394583562</c:v>
                </c:pt>
                <c:pt idx="73">
                  <c:v>523.17165187896626</c:v>
                </c:pt>
                <c:pt idx="74">
                  <c:v>532.18905058877715</c:v>
                </c:pt>
                <c:pt idx="75">
                  <c:v>541.27419851494301</c:v>
                </c:pt>
                <c:pt idx="76">
                  <c:v>550.40107764737627</c:v>
                </c:pt>
                <c:pt idx="77">
                  <c:v>559.58267481297867</c:v>
                </c:pt>
                <c:pt idx="78">
                  <c:v>568.80590200095867</c:v>
                </c:pt>
                <c:pt idx="79">
                  <c:v>578.08379433974574</c:v>
                </c:pt>
                <c:pt idx="80">
                  <c:v>587.41634953536095</c:v>
                </c:pt>
                <c:pt idx="81">
                  <c:v>596.79041912124978</c:v>
                </c:pt>
                <c:pt idx="82">
                  <c:v>606.20593972501467</c:v>
                </c:pt>
                <c:pt idx="83">
                  <c:v>615.7024188585799</c:v>
                </c:pt>
                <c:pt idx="84">
                  <c:v>625.25356361490969</c:v>
                </c:pt>
                <c:pt idx="85">
                  <c:v>634.88583947619315</c:v>
                </c:pt>
                <c:pt idx="86">
                  <c:v>644.58612196578338</c:v>
                </c:pt>
                <c:pt idx="87">
                  <c:v>654.36774861531671</c:v>
                </c:pt>
                <c:pt idx="88">
                  <c:v>664.23084568462923</c:v>
                </c:pt>
                <c:pt idx="89">
                  <c:v>674.18885161646506</c:v>
                </c:pt>
                <c:pt idx="90">
                  <c:v>684.25528476863531</c:v>
                </c:pt>
                <c:pt idx="91">
                  <c:v>694.40368324691656</c:v>
                </c:pt>
                <c:pt idx="92">
                  <c:v>704.66091617948393</c:v>
                </c:pt>
                <c:pt idx="93">
                  <c:v>715.02722521706949</c:v>
                </c:pt>
                <c:pt idx="94">
                  <c:v>725.47602431225084</c:v>
                </c:pt>
                <c:pt idx="95">
                  <c:v>736.04773196198028</c:v>
                </c:pt>
                <c:pt idx="96">
                  <c:v>746.70228676293652</c:v>
                </c:pt>
                <c:pt idx="97">
                  <c:v>757.46675125535512</c:v>
                </c:pt>
                <c:pt idx="98">
                  <c:v>768.3143759883842</c:v>
                </c:pt>
                <c:pt idx="99">
                  <c:v>779.24527697617987</c:v>
                </c:pt>
                <c:pt idx="100">
                  <c:v>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79-4B07-AF42-AE16BED744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1790287"/>
        <c:axId val="443262751"/>
      </c:lineChart>
      <c:catAx>
        <c:axId val="461790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62751"/>
        <c:crosses val="autoZero"/>
        <c:auto val="1"/>
        <c:lblAlgn val="ctr"/>
        <c:lblOffset val="100"/>
        <c:noMultiLvlLbl val="0"/>
      </c:catAx>
      <c:valAx>
        <c:axId val="44326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79028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'BL(FF)'!$CN$8:$CN$108</c:f>
              <c:numCache>
                <c:formatCode>General</c:formatCode>
                <c:ptCount val="101"/>
                <c:pt idx="0">
                  <c:v>111.92</c:v>
                </c:pt>
                <c:pt idx="1">
                  <c:v>114.65</c:v>
                </c:pt>
                <c:pt idx="2">
                  <c:v>117.38</c:v>
                </c:pt>
                <c:pt idx="3">
                  <c:v>120.18</c:v>
                </c:pt>
                <c:pt idx="4">
                  <c:v>123.32</c:v>
                </c:pt>
                <c:pt idx="5">
                  <c:v>126.94</c:v>
                </c:pt>
                <c:pt idx="6">
                  <c:v>130.78</c:v>
                </c:pt>
                <c:pt idx="7">
                  <c:v>134.87</c:v>
                </c:pt>
                <c:pt idx="8">
                  <c:v>138.94</c:v>
                </c:pt>
                <c:pt idx="9">
                  <c:v>141.9</c:v>
                </c:pt>
                <c:pt idx="10">
                  <c:v>143.58000000000001</c:v>
                </c:pt>
                <c:pt idx="11">
                  <c:v>146.41</c:v>
                </c:pt>
                <c:pt idx="12">
                  <c:v>149.35</c:v>
                </c:pt>
                <c:pt idx="13">
                  <c:v>151.94</c:v>
                </c:pt>
                <c:pt idx="14">
                  <c:v>154.32</c:v>
                </c:pt>
                <c:pt idx="15">
                  <c:v>156.58000000000001</c:v>
                </c:pt>
                <c:pt idx="16">
                  <c:v>158.37</c:v>
                </c:pt>
                <c:pt idx="17">
                  <c:v>159.82</c:v>
                </c:pt>
                <c:pt idx="18">
                  <c:v>161.22999999999999</c:v>
                </c:pt>
                <c:pt idx="19">
                  <c:v>162.29</c:v>
                </c:pt>
                <c:pt idx="20">
                  <c:v>161.6</c:v>
                </c:pt>
                <c:pt idx="21">
                  <c:v>159</c:v>
                </c:pt>
                <c:pt idx="22">
                  <c:v>159.27000000000001</c:v>
                </c:pt>
                <c:pt idx="23">
                  <c:v>159.88</c:v>
                </c:pt>
                <c:pt idx="24">
                  <c:v>160.27000000000001</c:v>
                </c:pt>
                <c:pt idx="25">
                  <c:v>160.41999999999999</c:v>
                </c:pt>
                <c:pt idx="26">
                  <c:v>161.94488532183871</c:v>
                </c:pt>
                <c:pt idx="27">
                  <c:v>163.43106797053431</c:v>
                </c:pt>
                <c:pt idx="28">
                  <c:v>164.89144883713453</c:v>
                </c:pt>
                <c:pt idx="29">
                  <c:v>166.33118827805836</c:v>
                </c:pt>
                <c:pt idx="30">
                  <c:v>167.755446649725</c:v>
                </c:pt>
                <c:pt idx="31">
                  <c:v>169.16164377392477</c:v>
                </c:pt>
                <c:pt idx="32">
                  <c:v>170.56010036349599</c:v>
                </c:pt>
                <c:pt idx="33">
                  <c:v>171.93791552739086</c:v>
                </c:pt>
                <c:pt idx="34">
                  <c:v>173.31573069128578</c:v>
                </c:pt>
                <c:pt idx="35">
                  <c:v>174.68064496413294</c:v>
                </c:pt>
                <c:pt idx="36">
                  <c:v>176.04813941518967</c:v>
                </c:pt>
                <c:pt idx="37">
                  <c:v>177.41563386624637</c:v>
                </c:pt>
                <c:pt idx="38">
                  <c:v>178.78828867372218</c:v>
                </c:pt>
                <c:pt idx="39">
                  <c:v>180.17642455045521</c:v>
                </c:pt>
                <c:pt idx="40">
                  <c:v>181.57746131823595</c:v>
                </c:pt>
                <c:pt idx="41">
                  <c:v>182.99397915527393</c:v>
                </c:pt>
                <c:pt idx="42">
                  <c:v>184.42339788335963</c:v>
                </c:pt>
                <c:pt idx="43">
                  <c:v>185.86313732428349</c:v>
                </c:pt>
                <c:pt idx="44">
                  <c:v>187.30545694341689</c:v>
                </c:pt>
                <c:pt idx="45">
                  <c:v>188.75293691896934</c:v>
                </c:pt>
                <c:pt idx="46">
                  <c:v>190.20557725094093</c:v>
                </c:pt>
                <c:pt idx="47">
                  <c:v>191.65563740470293</c:v>
                </c:pt>
                <c:pt idx="48">
                  <c:v>193.11343809309361</c:v>
                </c:pt>
                <c:pt idx="49">
                  <c:v>194.56865860327471</c:v>
                </c:pt>
                <c:pt idx="50">
                  <c:v>196.03419982629399</c:v>
                </c:pt>
                <c:pt idx="51">
                  <c:v>197.49716087110369</c:v>
                </c:pt>
                <c:pt idx="52">
                  <c:v>198.95754173770388</c:v>
                </c:pt>
                <c:pt idx="53">
                  <c:v>200.41792260430404</c:v>
                </c:pt>
                <c:pt idx="54">
                  <c:v>201.87314311448515</c:v>
                </c:pt>
                <c:pt idx="55">
                  <c:v>203.3232032682472</c:v>
                </c:pt>
                <c:pt idx="56">
                  <c:v>204.7655228873806</c:v>
                </c:pt>
                <c:pt idx="57">
                  <c:v>206.20784250651397</c:v>
                </c:pt>
                <c:pt idx="58">
                  <c:v>207.63726123459969</c:v>
                </c:pt>
                <c:pt idx="59">
                  <c:v>209.06926014089493</c:v>
                </c:pt>
                <c:pt idx="60">
                  <c:v>210.49093833435199</c:v>
                </c:pt>
                <c:pt idx="61">
                  <c:v>211.91777688422818</c:v>
                </c:pt>
                <c:pt idx="62">
                  <c:v>213.34203525589473</c:v>
                </c:pt>
                <c:pt idx="63">
                  <c:v>214.77403416219002</c:v>
                </c:pt>
                <c:pt idx="64">
                  <c:v>216.21119342490434</c:v>
                </c:pt>
                <c:pt idx="65">
                  <c:v>217.65351304403774</c:v>
                </c:pt>
                <c:pt idx="66">
                  <c:v>219.10099301959022</c:v>
                </c:pt>
                <c:pt idx="67">
                  <c:v>220.56137388619038</c:v>
                </c:pt>
                <c:pt idx="68">
                  <c:v>222.03465564383828</c:v>
                </c:pt>
                <c:pt idx="69">
                  <c:v>223.52341847074339</c:v>
                </c:pt>
                <c:pt idx="70">
                  <c:v>225.03024254511533</c:v>
                </c:pt>
                <c:pt idx="71">
                  <c:v>226.54996751053497</c:v>
                </c:pt>
                <c:pt idx="72">
                  <c:v>228.09033390163091</c:v>
                </c:pt>
                <c:pt idx="73">
                  <c:v>229.65134171840319</c:v>
                </c:pt>
                <c:pt idx="74">
                  <c:v>231.23299096085177</c:v>
                </c:pt>
                <c:pt idx="75">
                  <c:v>232.83528162897676</c:v>
                </c:pt>
                <c:pt idx="76">
                  <c:v>234.45563354456849</c:v>
                </c:pt>
                <c:pt idx="77">
                  <c:v>236.08372599478886</c:v>
                </c:pt>
                <c:pt idx="78">
                  <c:v>237.72729951426646</c:v>
                </c:pt>
                <c:pt idx="79">
                  <c:v>239.37603339016312</c:v>
                </c:pt>
                <c:pt idx="80">
                  <c:v>241.04282851352659</c:v>
                </c:pt>
                <c:pt idx="81">
                  <c:v>242.71994434972819</c:v>
                </c:pt>
                <c:pt idx="82">
                  <c:v>244.41512143339665</c:v>
                </c:pt>
                <c:pt idx="83">
                  <c:v>246.12835976453184</c:v>
                </c:pt>
                <c:pt idx="84">
                  <c:v>247.86481969955292</c:v>
                </c:pt>
                <c:pt idx="85">
                  <c:v>249.63224177308845</c:v>
                </c:pt>
                <c:pt idx="86">
                  <c:v>251.4177250940908</c:v>
                </c:pt>
                <c:pt idx="87">
                  <c:v>253.23417055360764</c:v>
                </c:pt>
                <c:pt idx="88">
                  <c:v>255.07641779521987</c:v>
                </c:pt>
                <c:pt idx="89">
                  <c:v>256.94704699713708</c:v>
                </c:pt>
                <c:pt idx="90">
                  <c:v>258.8434779811497</c:v>
                </c:pt>
                <c:pt idx="91">
                  <c:v>260.75797021262912</c:v>
                </c:pt>
                <c:pt idx="92">
                  <c:v>262.6802029787371</c:v>
                </c:pt>
                <c:pt idx="93">
                  <c:v>264.61017627947376</c:v>
                </c:pt>
                <c:pt idx="94">
                  <c:v>266.54530993662945</c:v>
                </c:pt>
                <c:pt idx="95">
                  <c:v>268.50108501946158</c:v>
                </c:pt>
                <c:pt idx="96">
                  <c:v>270.47492134976034</c:v>
                </c:pt>
                <c:pt idx="97">
                  <c:v>272.47455946215462</c:v>
                </c:pt>
                <c:pt idx="98">
                  <c:v>274.49225882201563</c:v>
                </c:pt>
                <c:pt idx="99">
                  <c:v>276.53575996397211</c:v>
                </c:pt>
                <c:pt idx="100">
                  <c:v>278.61022324444303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E8-42EC-83D7-156E451C68EA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BL!$AM$8:$AM$108</c:f>
              <c:numCache>
                <c:formatCode>General</c:formatCode>
                <c:ptCount val="101"/>
                <c:pt idx="0">
                  <c:v>113.96</c:v>
                </c:pt>
                <c:pt idx="1">
                  <c:v>117.62</c:v>
                </c:pt>
                <c:pt idx="2">
                  <c:v>120.75</c:v>
                </c:pt>
                <c:pt idx="3">
                  <c:v>123.81</c:v>
                </c:pt>
                <c:pt idx="4">
                  <c:v>127.59</c:v>
                </c:pt>
                <c:pt idx="5">
                  <c:v>130.91999999999999</c:v>
                </c:pt>
                <c:pt idx="6">
                  <c:v>133.66999999999999</c:v>
                </c:pt>
                <c:pt idx="7">
                  <c:v>137.38</c:v>
                </c:pt>
                <c:pt idx="8">
                  <c:v>140.74</c:v>
                </c:pt>
                <c:pt idx="9">
                  <c:v>142.59</c:v>
                </c:pt>
                <c:pt idx="10">
                  <c:v>143.38999999999999</c:v>
                </c:pt>
                <c:pt idx="11">
                  <c:v>145.80000000000001</c:v>
                </c:pt>
                <c:pt idx="12">
                  <c:v>148.37</c:v>
                </c:pt>
                <c:pt idx="13">
                  <c:v>150.49</c:v>
                </c:pt>
                <c:pt idx="14">
                  <c:v>152.37</c:v>
                </c:pt>
                <c:pt idx="15">
                  <c:v>154.13</c:v>
                </c:pt>
                <c:pt idx="16">
                  <c:v>155.43</c:v>
                </c:pt>
                <c:pt idx="17">
                  <c:v>156.53</c:v>
                </c:pt>
                <c:pt idx="18">
                  <c:v>158.71</c:v>
                </c:pt>
                <c:pt idx="19">
                  <c:v>161.36000000000001</c:v>
                </c:pt>
                <c:pt idx="20">
                  <c:v>163.36000000000001</c:v>
                </c:pt>
                <c:pt idx="21">
                  <c:v>162.91999999999999</c:v>
                </c:pt>
                <c:pt idx="22">
                  <c:v>160.88</c:v>
                </c:pt>
                <c:pt idx="23">
                  <c:v>161.49</c:v>
                </c:pt>
                <c:pt idx="24">
                  <c:v>162.66</c:v>
                </c:pt>
                <c:pt idx="25">
                  <c:v>163.59</c:v>
                </c:pt>
                <c:pt idx="26">
                  <c:v>164.13</c:v>
                </c:pt>
                <c:pt idx="27">
                  <c:v>164.33</c:v>
                </c:pt>
                <c:pt idx="28">
                  <c:v>164.28</c:v>
                </c:pt>
                <c:pt idx="29">
                  <c:v>164.08</c:v>
                </c:pt>
                <c:pt idx="30">
                  <c:v>163.80000000000001</c:v>
                </c:pt>
                <c:pt idx="31">
                  <c:v>163.51</c:v>
                </c:pt>
                <c:pt idx="32">
                  <c:v>163.22</c:v>
                </c:pt>
                <c:pt idx="33">
                  <c:v>162.94999999999999</c:v>
                </c:pt>
                <c:pt idx="34">
                  <c:v>162.71</c:v>
                </c:pt>
                <c:pt idx="35">
                  <c:v>162.47999999999999</c:v>
                </c:pt>
                <c:pt idx="36">
                  <c:v>162.28</c:v>
                </c:pt>
                <c:pt idx="37">
                  <c:v>162.11000000000001</c:v>
                </c:pt>
                <c:pt idx="38">
                  <c:v>161.96</c:v>
                </c:pt>
                <c:pt idx="39">
                  <c:v>161.84</c:v>
                </c:pt>
                <c:pt idx="40">
                  <c:v>161.76</c:v>
                </c:pt>
                <c:pt idx="41">
                  <c:v>161.72</c:v>
                </c:pt>
                <c:pt idx="42">
                  <c:v>161.71</c:v>
                </c:pt>
                <c:pt idx="43">
                  <c:v>161.74</c:v>
                </c:pt>
                <c:pt idx="44">
                  <c:v>161.80000000000001</c:v>
                </c:pt>
                <c:pt idx="45">
                  <c:v>161.91</c:v>
                </c:pt>
                <c:pt idx="46">
                  <c:v>162.06</c:v>
                </c:pt>
                <c:pt idx="47">
                  <c:v>162.26</c:v>
                </c:pt>
                <c:pt idx="48">
                  <c:v>162.51</c:v>
                </c:pt>
                <c:pt idx="49">
                  <c:v>162.82</c:v>
                </c:pt>
                <c:pt idx="50">
                  <c:v>163.18</c:v>
                </c:pt>
                <c:pt idx="51">
                  <c:v>163.6</c:v>
                </c:pt>
                <c:pt idx="52">
                  <c:v>164.07</c:v>
                </c:pt>
                <c:pt idx="53">
                  <c:v>164.59</c:v>
                </c:pt>
                <c:pt idx="54">
                  <c:v>165.15</c:v>
                </c:pt>
                <c:pt idx="55">
                  <c:v>165.74</c:v>
                </c:pt>
                <c:pt idx="56">
                  <c:v>166.37</c:v>
                </c:pt>
                <c:pt idx="57">
                  <c:v>167.03</c:v>
                </c:pt>
                <c:pt idx="58">
                  <c:v>167.71</c:v>
                </c:pt>
                <c:pt idx="59">
                  <c:v>168.42</c:v>
                </c:pt>
                <c:pt idx="60">
                  <c:v>169.16</c:v>
                </c:pt>
                <c:pt idx="61">
                  <c:v>169.92</c:v>
                </c:pt>
                <c:pt idx="62">
                  <c:v>170.7</c:v>
                </c:pt>
                <c:pt idx="63">
                  <c:v>171.51</c:v>
                </c:pt>
                <c:pt idx="64">
                  <c:v>172.33</c:v>
                </c:pt>
                <c:pt idx="65">
                  <c:v>173.16</c:v>
                </c:pt>
                <c:pt idx="66">
                  <c:v>174.01</c:v>
                </c:pt>
                <c:pt idx="67">
                  <c:v>174.87</c:v>
                </c:pt>
                <c:pt idx="68">
                  <c:v>175.73</c:v>
                </c:pt>
                <c:pt idx="69">
                  <c:v>176.6</c:v>
                </c:pt>
                <c:pt idx="70">
                  <c:v>177.48</c:v>
                </c:pt>
                <c:pt idx="71">
                  <c:v>178.35</c:v>
                </c:pt>
                <c:pt idx="72">
                  <c:v>179.23</c:v>
                </c:pt>
                <c:pt idx="73">
                  <c:v>180.11</c:v>
                </c:pt>
                <c:pt idx="74">
                  <c:v>180.98</c:v>
                </c:pt>
                <c:pt idx="75">
                  <c:v>181.85</c:v>
                </c:pt>
                <c:pt idx="76">
                  <c:v>182.7</c:v>
                </c:pt>
                <c:pt idx="77">
                  <c:v>183.53</c:v>
                </c:pt>
                <c:pt idx="78">
                  <c:v>184.34</c:v>
                </c:pt>
                <c:pt idx="79">
                  <c:v>185.13</c:v>
                </c:pt>
                <c:pt idx="80">
                  <c:v>185.9</c:v>
                </c:pt>
                <c:pt idx="81">
                  <c:v>186.65</c:v>
                </c:pt>
                <c:pt idx="82">
                  <c:v>187.39</c:v>
                </c:pt>
                <c:pt idx="83">
                  <c:v>188.13</c:v>
                </c:pt>
                <c:pt idx="84">
                  <c:v>188.86</c:v>
                </c:pt>
                <c:pt idx="85">
                  <c:v>189.59</c:v>
                </c:pt>
                <c:pt idx="86">
                  <c:v>190.3</c:v>
                </c:pt>
                <c:pt idx="87">
                  <c:v>191.01</c:v>
                </c:pt>
                <c:pt idx="88">
                  <c:v>191.69</c:v>
                </c:pt>
                <c:pt idx="89">
                  <c:v>192.36</c:v>
                </c:pt>
                <c:pt idx="90">
                  <c:v>193.02</c:v>
                </c:pt>
                <c:pt idx="91">
                  <c:v>193.67</c:v>
                </c:pt>
                <c:pt idx="92">
                  <c:v>194.31</c:v>
                </c:pt>
                <c:pt idx="93">
                  <c:v>194.95</c:v>
                </c:pt>
                <c:pt idx="94">
                  <c:v>195.59</c:v>
                </c:pt>
                <c:pt idx="95">
                  <c:v>196.23</c:v>
                </c:pt>
                <c:pt idx="96">
                  <c:v>196.87</c:v>
                </c:pt>
                <c:pt idx="97">
                  <c:v>197.51</c:v>
                </c:pt>
                <c:pt idx="98">
                  <c:v>198.14</c:v>
                </c:pt>
                <c:pt idx="99">
                  <c:v>198.76</c:v>
                </c:pt>
                <c:pt idx="100">
                  <c:v>199.38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E8-42EC-83D7-156E451C68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713696"/>
        <c:axId val="1956306960"/>
      </c:scatterChart>
      <c:valAx>
        <c:axId val="208471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306960"/>
        <c:crosses val="autoZero"/>
        <c:crossBetween val="midCat"/>
      </c:valAx>
      <c:valAx>
        <c:axId val="19563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71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Oil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'BL(FF)'!$CO$8:$CO$108</c:f>
              <c:numCache>
                <c:formatCode>General</c:formatCode>
                <c:ptCount val="101"/>
                <c:pt idx="0">
                  <c:v>148.44999999999999</c:v>
                </c:pt>
                <c:pt idx="1">
                  <c:v>151.06</c:v>
                </c:pt>
                <c:pt idx="2">
                  <c:v>152.94999999999999</c:v>
                </c:pt>
                <c:pt idx="3">
                  <c:v>154.57</c:v>
                </c:pt>
                <c:pt idx="4">
                  <c:v>156.58000000000001</c:v>
                </c:pt>
                <c:pt idx="5">
                  <c:v>159.25</c:v>
                </c:pt>
                <c:pt idx="6">
                  <c:v>162.18</c:v>
                </c:pt>
                <c:pt idx="7">
                  <c:v>165.5</c:v>
                </c:pt>
                <c:pt idx="8">
                  <c:v>168.8</c:v>
                </c:pt>
                <c:pt idx="9">
                  <c:v>170.72</c:v>
                </c:pt>
                <c:pt idx="10">
                  <c:v>171.42</c:v>
                </c:pt>
                <c:pt idx="11">
                  <c:v>173.7</c:v>
                </c:pt>
                <c:pt idx="12">
                  <c:v>176.29</c:v>
                </c:pt>
                <c:pt idx="13">
                  <c:v>178.65</c:v>
                </c:pt>
                <c:pt idx="14">
                  <c:v>180.96</c:v>
                </c:pt>
                <c:pt idx="15">
                  <c:v>183.32</c:v>
                </c:pt>
                <c:pt idx="16">
                  <c:v>185.62</c:v>
                </c:pt>
                <c:pt idx="17">
                  <c:v>187.95</c:v>
                </c:pt>
                <c:pt idx="18">
                  <c:v>190.53</c:v>
                </c:pt>
                <c:pt idx="19">
                  <c:v>192.98</c:v>
                </c:pt>
                <c:pt idx="20">
                  <c:v>193.78</c:v>
                </c:pt>
                <c:pt idx="21">
                  <c:v>192.78</c:v>
                </c:pt>
                <c:pt idx="22">
                  <c:v>194.68</c:v>
                </c:pt>
                <c:pt idx="23">
                  <c:v>196.66</c:v>
                </c:pt>
                <c:pt idx="24">
                  <c:v>198.3</c:v>
                </c:pt>
                <c:pt idx="25">
                  <c:v>199.76</c:v>
                </c:pt>
                <c:pt idx="26">
                  <c:v>201.65883488274841</c:v>
                </c:pt>
                <c:pt idx="27">
                  <c:v>203.50947598674688</c:v>
                </c:pt>
                <c:pt idx="28">
                  <c:v>205.32798790491205</c:v>
                </c:pt>
                <c:pt idx="29">
                  <c:v>207.12079647441053</c:v>
                </c:pt>
                <c:pt idx="30">
                  <c:v>208.89432753240908</c:v>
                </c:pt>
                <c:pt idx="31">
                  <c:v>210.64536816032424</c:v>
                </c:pt>
                <c:pt idx="32">
                  <c:v>212.38677003248947</c:v>
                </c:pt>
                <c:pt idx="33">
                  <c:v>214.102468555988</c:v>
                </c:pt>
                <c:pt idx="34">
                  <c:v>215.81816707948661</c:v>
                </c:pt>
                <c:pt idx="35">
                  <c:v>217.51780101006852</c:v>
                </c:pt>
                <c:pt idx="36">
                  <c:v>219.22064785923379</c:v>
                </c:pt>
                <c:pt idx="37">
                  <c:v>220.92349470839903</c:v>
                </c:pt>
                <c:pt idx="38">
                  <c:v>222.63276739473093</c:v>
                </c:pt>
                <c:pt idx="39">
                  <c:v>224.36131759256284</c:v>
                </c:pt>
                <c:pt idx="40">
                  <c:v>226.10593238331137</c:v>
                </c:pt>
                <c:pt idx="41">
                  <c:v>227.86982468555991</c:v>
                </c:pt>
                <c:pt idx="42">
                  <c:v>229.64978158072506</c:v>
                </c:pt>
                <c:pt idx="43">
                  <c:v>231.44259015022359</c:v>
                </c:pt>
                <c:pt idx="44">
                  <c:v>233.23861163830543</c:v>
                </c:pt>
                <c:pt idx="45">
                  <c:v>235.04105896355389</c:v>
                </c:pt>
                <c:pt idx="46">
                  <c:v>236.84993212596908</c:v>
                </c:pt>
                <c:pt idx="47">
                  <c:v>238.65559236980087</c:v>
                </c:pt>
                <c:pt idx="48">
                  <c:v>240.47089136938271</c:v>
                </c:pt>
                <c:pt idx="49">
                  <c:v>242.2829774503812</c:v>
                </c:pt>
                <c:pt idx="50">
                  <c:v>244.10791520571303</c:v>
                </c:pt>
                <c:pt idx="51">
                  <c:v>245.92964004246147</c:v>
                </c:pt>
                <c:pt idx="52">
                  <c:v>247.74815196062664</c:v>
                </c:pt>
                <c:pt idx="53">
                  <c:v>249.56666387879176</c:v>
                </c:pt>
                <c:pt idx="54">
                  <c:v>251.37874995979024</c:v>
                </c:pt>
                <c:pt idx="55">
                  <c:v>253.18441020362209</c:v>
                </c:pt>
                <c:pt idx="56">
                  <c:v>254.98043169170396</c:v>
                </c:pt>
                <c:pt idx="57">
                  <c:v>256.77645317978573</c:v>
                </c:pt>
                <c:pt idx="58">
                  <c:v>258.55641007495097</c:v>
                </c:pt>
                <c:pt idx="59">
                  <c:v>260.33957988869946</c:v>
                </c:pt>
                <c:pt idx="60">
                  <c:v>262.10989802811463</c:v>
                </c:pt>
                <c:pt idx="61">
                  <c:v>263.88664200469651</c:v>
                </c:pt>
                <c:pt idx="62">
                  <c:v>265.66017306269498</c:v>
                </c:pt>
                <c:pt idx="63">
                  <c:v>267.44334287644358</c:v>
                </c:pt>
                <c:pt idx="64">
                  <c:v>269.23293852735873</c:v>
                </c:pt>
                <c:pt idx="65">
                  <c:v>271.02896001544059</c:v>
                </c:pt>
                <c:pt idx="66">
                  <c:v>272.83140734068905</c:v>
                </c:pt>
                <c:pt idx="67">
                  <c:v>274.6499192588542</c:v>
                </c:pt>
                <c:pt idx="68">
                  <c:v>276.48449576993596</c:v>
                </c:pt>
                <c:pt idx="69">
                  <c:v>278.33834979251776</c:v>
                </c:pt>
                <c:pt idx="70">
                  <c:v>280.2146942451829</c:v>
                </c:pt>
                <c:pt idx="71">
                  <c:v>282.10710329076466</c:v>
                </c:pt>
                <c:pt idx="72">
                  <c:v>284.02521568501305</c:v>
                </c:pt>
                <c:pt idx="73">
                  <c:v>285.96903142792809</c:v>
                </c:pt>
                <c:pt idx="74">
                  <c:v>287.9385505195097</c:v>
                </c:pt>
                <c:pt idx="75">
                  <c:v>289.93377295975813</c:v>
                </c:pt>
                <c:pt idx="76">
                  <c:v>291.95148583008972</c:v>
                </c:pt>
                <c:pt idx="77">
                  <c:v>293.97883745617145</c:v>
                </c:pt>
                <c:pt idx="78">
                  <c:v>296.02546659375309</c:v>
                </c:pt>
                <c:pt idx="79">
                  <c:v>298.07852156850134</c:v>
                </c:pt>
                <c:pt idx="80">
                  <c:v>300.15406697333293</c:v>
                </c:pt>
                <c:pt idx="81">
                  <c:v>302.24246405249784</c:v>
                </c:pt>
                <c:pt idx="82">
                  <c:v>304.35335156174614</c:v>
                </c:pt>
                <c:pt idx="83">
                  <c:v>306.48672950107766</c:v>
                </c:pt>
                <c:pt idx="84">
                  <c:v>308.64902370765918</c:v>
                </c:pt>
                <c:pt idx="85">
                  <c:v>310.84987293724066</c:v>
                </c:pt>
                <c:pt idx="86">
                  <c:v>313.07321259690548</c:v>
                </c:pt>
                <c:pt idx="87">
                  <c:v>315.33510727957025</c:v>
                </c:pt>
                <c:pt idx="88">
                  <c:v>317.62913114806832</c:v>
                </c:pt>
                <c:pt idx="89">
                  <c:v>319.95849712098305</c:v>
                </c:pt>
                <c:pt idx="90">
                  <c:v>322.31999227973108</c:v>
                </c:pt>
                <c:pt idx="91">
                  <c:v>324.70397786856245</c:v>
                </c:pt>
                <c:pt idx="92">
                  <c:v>327.09760221314377</c:v>
                </c:pt>
                <c:pt idx="93">
                  <c:v>329.50086531347506</c:v>
                </c:pt>
                <c:pt idx="94">
                  <c:v>331.91055425097306</c:v>
                </c:pt>
                <c:pt idx="95">
                  <c:v>334.34594653713776</c:v>
                </c:pt>
                <c:pt idx="96">
                  <c:v>336.80382925338569</c:v>
                </c:pt>
                <c:pt idx="97">
                  <c:v>339.29384115546691</c:v>
                </c:pt>
                <c:pt idx="98">
                  <c:v>341.80634348763147</c:v>
                </c:pt>
                <c:pt idx="99">
                  <c:v>344.35097500562938</c:v>
                </c:pt>
                <c:pt idx="100">
                  <c:v>346.93416154662719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53-45E6-907D-D1FA75FF2050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BL!$BC$8:$BC$108</c:f>
              <c:numCache>
                <c:formatCode>General</c:formatCode>
                <c:ptCount val="101"/>
                <c:pt idx="0">
                  <c:v>142.82</c:v>
                </c:pt>
                <c:pt idx="1">
                  <c:v>146.12</c:v>
                </c:pt>
                <c:pt idx="2">
                  <c:v>147.13999999999999</c:v>
                </c:pt>
                <c:pt idx="3">
                  <c:v>147.96</c:v>
                </c:pt>
                <c:pt idx="4">
                  <c:v>149.4</c:v>
                </c:pt>
                <c:pt idx="5">
                  <c:v>150.63</c:v>
                </c:pt>
                <c:pt idx="6">
                  <c:v>153.06</c:v>
                </c:pt>
                <c:pt idx="7">
                  <c:v>156.5</c:v>
                </c:pt>
                <c:pt idx="8">
                  <c:v>160.31</c:v>
                </c:pt>
                <c:pt idx="9">
                  <c:v>163.98</c:v>
                </c:pt>
                <c:pt idx="10">
                  <c:v>166.1</c:v>
                </c:pt>
                <c:pt idx="11">
                  <c:v>168.71</c:v>
                </c:pt>
                <c:pt idx="12">
                  <c:v>171.51</c:v>
                </c:pt>
                <c:pt idx="13">
                  <c:v>173.83</c:v>
                </c:pt>
                <c:pt idx="14">
                  <c:v>176.02</c:v>
                </c:pt>
                <c:pt idx="15">
                  <c:v>178.25</c:v>
                </c:pt>
                <c:pt idx="16">
                  <c:v>180.4</c:v>
                </c:pt>
                <c:pt idx="17">
                  <c:v>182.91</c:v>
                </c:pt>
                <c:pt idx="18">
                  <c:v>185.21</c:v>
                </c:pt>
                <c:pt idx="19">
                  <c:v>187.09</c:v>
                </c:pt>
                <c:pt idx="20">
                  <c:v>189.29</c:v>
                </c:pt>
                <c:pt idx="21">
                  <c:v>187.83</c:v>
                </c:pt>
                <c:pt idx="22">
                  <c:v>183.86</c:v>
                </c:pt>
                <c:pt idx="23">
                  <c:v>185.09</c:v>
                </c:pt>
                <c:pt idx="24">
                  <c:v>187.15</c:v>
                </c:pt>
                <c:pt idx="25">
                  <c:v>189.07</c:v>
                </c:pt>
                <c:pt idx="26">
                  <c:v>190.77</c:v>
                </c:pt>
                <c:pt idx="27">
                  <c:v>192.35</c:v>
                </c:pt>
                <c:pt idx="28">
                  <c:v>193.89</c:v>
                </c:pt>
                <c:pt idx="29">
                  <c:v>195.41</c:v>
                </c:pt>
                <c:pt idx="30">
                  <c:v>196.93</c:v>
                </c:pt>
                <c:pt idx="31">
                  <c:v>198.41</c:v>
                </c:pt>
                <c:pt idx="32">
                  <c:v>199.85</c:v>
                </c:pt>
                <c:pt idx="33">
                  <c:v>201.21</c:v>
                </c:pt>
                <c:pt idx="34">
                  <c:v>202.5</c:v>
                </c:pt>
                <c:pt idx="35">
                  <c:v>203.72</c:v>
                </c:pt>
                <c:pt idx="36">
                  <c:v>204.87</c:v>
                </c:pt>
                <c:pt idx="37">
                  <c:v>205.96</c:v>
                </c:pt>
                <c:pt idx="38">
                  <c:v>206.99</c:v>
                </c:pt>
                <c:pt idx="39">
                  <c:v>207.98</c:v>
                </c:pt>
                <c:pt idx="40">
                  <c:v>208.93</c:v>
                </c:pt>
                <c:pt idx="41">
                  <c:v>209.83</c:v>
                </c:pt>
                <c:pt idx="42">
                  <c:v>210.67</c:v>
                </c:pt>
                <c:pt idx="43">
                  <c:v>211.47</c:v>
                </c:pt>
                <c:pt idx="44">
                  <c:v>212.2</c:v>
                </c:pt>
                <c:pt idx="45">
                  <c:v>212.86</c:v>
                </c:pt>
                <c:pt idx="46">
                  <c:v>213.45</c:v>
                </c:pt>
                <c:pt idx="47">
                  <c:v>213.97</c:v>
                </c:pt>
                <c:pt idx="48">
                  <c:v>214.41</c:v>
                </c:pt>
                <c:pt idx="49">
                  <c:v>214.77</c:v>
                </c:pt>
                <c:pt idx="50">
                  <c:v>215.05</c:v>
                </c:pt>
                <c:pt idx="51">
                  <c:v>215.24</c:v>
                </c:pt>
                <c:pt idx="52">
                  <c:v>215.35</c:v>
                </c:pt>
                <c:pt idx="53">
                  <c:v>215.37</c:v>
                </c:pt>
                <c:pt idx="54">
                  <c:v>215.32</c:v>
                </c:pt>
                <c:pt idx="55">
                  <c:v>215.18</c:v>
                </c:pt>
                <c:pt idx="56">
                  <c:v>214.97</c:v>
                </c:pt>
                <c:pt idx="57">
                  <c:v>214.68</c:v>
                </c:pt>
                <c:pt idx="58">
                  <c:v>214.32</c:v>
                </c:pt>
                <c:pt idx="59">
                  <c:v>213.89</c:v>
                </c:pt>
                <c:pt idx="60">
                  <c:v>213.4</c:v>
                </c:pt>
                <c:pt idx="61">
                  <c:v>212.85</c:v>
                </c:pt>
                <c:pt idx="62">
                  <c:v>212.26</c:v>
                </c:pt>
                <c:pt idx="63">
                  <c:v>211.62</c:v>
                </c:pt>
                <c:pt idx="64">
                  <c:v>210.93</c:v>
                </c:pt>
                <c:pt idx="65">
                  <c:v>210.22</c:v>
                </c:pt>
                <c:pt idx="66">
                  <c:v>209.47</c:v>
                </c:pt>
                <c:pt idx="67">
                  <c:v>208.7</c:v>
                </c:pt>
                <c:pt idx="68">
                  <c:v>207.91</c:v>
                </c:pt>
                <c:pt idx="69">
                  <c:v>207.11</c:v>
                </c:pt>
                <c:pt idx="70">
                  <c:v>206.29</c:v>
                </c:pt>
                <c:pt idx="71">
                  <c:v>205.46</c:v>
                </c:pt>
                <c:pt idx="72">
                  <c:v>204.63</c:v>
                </c:pt>
                <c:pt idx="73">
                  <c:v>203.79</c:v>
                </c:pt>
                <c:pt idx="74">
                  <c:v>202.96</c:v>
                </c:pt>
                <c:pt idx="75">
                  <c:v>202.13</c:v>
                </c:pt>
                <c:pt idx="76">
                  <c:v>201.3</c:v>
                </c:pt>
                <c:pt idx="77">
                  <c:v>200.48</c:v>
                </c:pt>
                <c:pt idx="78">
                  <c:v>199.65</c:v>
                </c:pt>
                <c:pt idx="79">
                  <c:v>198.83</c:v>
                </c:pt>
                <c:pt idx="80">
                  <c:v>198.02</c:v>
                </c:pt>
                <c:pt idx="81">
                  <c:v>197.21</c:v>
                </c:pt>
                <c:pt idx="82">
                  <c:v>196.42</c:v>
                </c:pt>
                <c:pt idx="83">
                  <c:v>195.64</c:v>
                </c:pt>
                <c:pt idx="84">
                  <c:v>194.88</c:v>
                </c:pt>
                <c:pt idx="85">
                  <c:v>194.14</c:v>
                </c:pt>
                <c:pt idx="86">
                  <c:v>193.41</c:v>
                </c:pt>
                <c:pt idx="87">
                  <c:v>192.7</c:v>
                </c:pt>
                <c:pt idx="88">
                  <c:v>192.02</c:v>
                </c:pt>
                <c:pt idx="89">
                  <c:v>191.35</c:v>
                </c:pt>
                <c:pt idx="90">
                  <c:v>190.71</c:v>
                </c:pt>
                <c:pt idx="91">
                  <c:v>190.08</c:v>
                </c:pt>
                <c:pt idx="92">
                  <c:v>189.48</c:v>
                </c:pt>
                <c:pt idx="93">
                  <c:v>188.91</c:v>
                </c:pt>
                <c:pt idx="94">
                  <c:v>188.36</c:v>
                </c:pt>
                <c:pt idx="95">
                  <c:v>187.83</c:v>
                </c:pt>
                <c:pt idx="96">
                  <c:v>187.33</c:v>
                </c:pt>
                <c:pt idx="97">
                  <c:v>186.85</c:v>
                </c:pt>
                <c:pt idx="98">
                  <c:v>186.39</c:v>
                </c:pt>
                <c:pt idx="99">
                  <c:v>185.96</c:v>
                </c:pt>
                <c:pt idx="100">
                  <c:v>185.55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53-45E6-907D-D1FA75FF2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713696"/>
        <c:axId val="1956306960"/>
      </c:scatterChart>
      <c:valAx>
        <c:axId val="208471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306960"/>
        <c:crosses val="autoZero"/>
        <c:crossBetween val="midCat"/>
      </c:valAx>
      <c:valAx>
        <c:axId val="19563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71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'BL(FF)'!$CP$8:$CP$108</c:f>
              <c:numCache>
                <c:formatCode>General</c:formatCode>
                <c:ptCount val="101"/>
                <c:pt idx="0">
                  <c:v>89.62</c:v>
                </c:pt>
                <c:pt idx="1">
                  <c:v>92.31</c:v>
                </c:pt>
                <c:pt idx="2">
                  <c:v>94.66</c:v>
                </c:pt>
                <c:pt idx="3">
                  <c:v>96.95</c:v>
                </c:pt>
                <c:pt idx="4">
                  <c:v>99.61</c:v>
                </c:pt>
                <c:pt idx="5">
                  <c:v>102.82</c:v>
                </c:pt>
                <c:pt idx="6">
                  <c:v>106.34</c:v>
                </c:pt>
                <c:pt idx="7">
                  <c:v>110.27</c:v>
                </c:pt>
                <c:pt idx="8">
                  <c:v>114.24</c:v>
                </c:pt>
                <c:pt idx="9">
                  <c:v>117</c:v>
                </c:pt>
                <c:pt idx="10">
                  <c:v>118.62</c:v>
                </c:pt>
                <c:pt idx="11">
                  <c:v>121.5</c:v>
                </c:pt>
                <c:pt idx="12">
                  <c:v>124.53</c:v>
                </c:pt>
                <c:pt idx="13">
                  <c:v>127.42</c:v>
                </c:pt>
                <c:pt idx="14">
                  <c:v>130.35</c:v>
                </c:pt>
                <c:pt idx="15">
                  <c:v>133.38999999999999</c:v>
                </c:pt>
                <c:pt idx="16">
                  <c:v>136.29</c:v>
                </c:pt>
                <c:pt idx="17">
                  <c:v>139.15</c:v>
                </c:pt>
                <c:pt idx="18">
                  <c:v>142.12</c:v>
                </c:pt>
                <c:pt idx="19">
                  <c:v>144.86000000000001</c:v>
                </c:pt>
                <c:pt idx="20">
                  <c:v>145.87</c:v>
                </c:pt>
                <c:pt idx="21">
                  <c:v>145.26</c:v>
                </c:pt>
                <c:pt idx="22">
                  <c:v>147.30000000000001</c:v>
                </c:pt>
                <c:pt idx="23">
                  <c:v>149.43</c:v>
                </c:pt>
                <c:pt idx="24">
                  <c:v>151.35</c:v>
                </c:pt>
                <c:pt idx="25">
                  <c:v>153.18</c:v>
                </c:pt>
                <c:pt idx="26">
                  <c:v>154.63606491459456</c:v>
                </c:pt>
                <c:pt idx="27">
                  <c:v>156.05517386688973</c:v>
                </c:pt>
                <c:pt idx="28">
                  <c:v>157.44964551098536</c:v>
                </c:pt>
                <c:pt idx="29">
                  <c:v>158.82440730852127</c:v>
                </c:pt>
                <c:pt idx="30">
                  <c:v>160.18438672113751</c:v>
                </c:pt>
                <c:pt idx="31">
                  <c:v>161.52712001801399</c:v>
                </c:pt>
                <c:pt idx="32">
                  <c:v>162.86246212243063</c:v>
                </c:pt>
                <c:pt idx="33">
                  <c:v>164.1780943802876</c:v>
                </c:pt>
                <c:pt idx="34">
                  <c:v>165.49372663814461</c:v>
                </c:pt>
                <c:pt idx="35">
                  <c:v>166.79704024190181</c:v>
                </c:pt>
                <c:pt idx="36">
                  <c:v>168.10281757647897</c:v>
                </c:pt>
                <c:pt idx="37">
                  <c:v>169.40859491105613</c:v>
                </c:pt>
                <c:pt idx="38">
                  <c:v>170.71929970727319</c:v>
                </c:pt>
                <c:pt idx="39">
                  <c:v>172.04478688841002</c:v>
                </c:pt>
                <c:pt idx="40">
                  <c:v>173.38259272364658</c:v>
                </c:pt>
                <c:pt idx="41">
                  <c:v>174.73518094380293</c:v>
                </c:pt>
                <c:pt idx="42">
                  <c:v>176.10008781805902</c:v>
                </c:pt>
                <c:pt idx="43">
                  <c:v>177.47484961559499</c:v>
                </c:pt>
                <c:pt idx="44">
                  <c:v>178.85207514395091</c:v>
                </c:pt>
                <c:pt idx="45">
                  <c:v>180.23422813394671</c:v>
                </c:pt>
                <c:pt idx="46">
                  <c:v>181.62130858558245</c:v>
                </c:pt>
                <c:pt idx="47">
                  <c:v>183.00592530639821</c:v>
                </c:pt>
                <c:pt idx="48">
                  <c:v>184.39793321967389</c:v>
                </c:pt>
                <c:pt idx="49">
                  <c:v>185.78747740212955</c:v>
                </c:pt>
                <c:pt idx="50">
                  <c:v>187.18687650786509</c:v>
                </c:pt>
                <c:pt idx="51">
                  <c:v>188.58381188278062</c:v>
                </c:pt>
                <c:pt idx="52">
                  <c:v>189.97828352687625</c:v>
                </c:pt>
                <c:pt idx="53">
                  <c:v>191.3727551709718</c:v>
                </c:pt>
                <c:pt idx="54">
                  <c:v>192.76229935342749</c:v>
                </c:pt>
                <c:pt idx="55">
                  <c:v>194.14691607424331</c:v>
                </c:pt>
                <c:pt idx="56">
                  <c:v>195.5241416025992</c:v>
                </c:pt>
                <c:pt idx="57">
                  <c:v>196.90136713095509</c:v>
                </c:pt>
                <c:pt idx="58">
                  <c:v>198.26627400521124</c:v>
                </c:pt>
                <c:pt idx="59">
                  <c:v>199.63364461028729</c:v>
                </c:pt>
                <c:pt idx="60">
                  <c:v>200.99116029208355</c:v>
                </c:pt>
                <c:pt idx="61">
                  <c:v>202.35360343551974</c:v>
                </c:pt>
                <c:pt idx="62">
                  <c:v>203.7135828481359</c:v>
                </c:pt>
                <c:pt idx="63">
                  <c:v>205.08095345321203</c:v>
                </c:pt>
                <c:pt idx="64">
                  <c:v>206.45325151992802</c:v>
                </c:pt>
                <c:pt idx="65">
                  <c:v>207.83047704828391</c:v>
                </c:pt>
                <c:pt idx="66">
                  <c:v>209.21263003827974</c:v>
                </c:pt>
                <c:pt idx="67">
                  <c:v>210.60710168237532</c:v>
                </c:pt>
                <c:pt idx="68">
                  <c:v>212.01389198057069</c:v>
                </c:pt>
                <c:pt idx="69">
                  <c:v>213.43546466368582</c:v>
                </c:pt>
                <c:pt idx="70">
                  <c:v>214.87428346254066</c:v>
                </c:pt>
                <c:pt idx="71">
                  <c:v>216.32542091549527</c:v>
                </c:pt>
                <c:pt idx="72">
                  <c:v>217.79626821500955</c:v>
                </c:pt>
                <c:pt idx="73">
                  <c:v>219.28682536108346</c:v>
                </c:pt>
                <c:pt idx="74">
                  <c:v>220.79709235371701</c:v>
                </c:pt>
                <c:pt idx="75">
                  <c:v>222.32706919291027</c:v>
                </c:pt>
                <c:pt idx="76">
                  <c:v>223.87429214784319</c:v>
                </c:pt>
                <c:pt idx="77">
                  <c:v>225.42890629523603</c:v>
                </c:pt>
                <c:pt idx="78">
                  <c:v>226.99830282754857</c:v>
                </c:pt>
                <c:pt idx="79">
                  <c:v>228.57262682150102</c:v>
                </c:pt>
                <c:pt idx="80">
                  <c:v>230.16419693119317</c:v>
                </c:pt>
                <c:pt idx="81">
                  <c:v>231.76562196416512</c:v>
                </c:pt>
                <c:pt idx="82">
                  <c:v>233.38429311287683</c:v>
                </c:pt>
                <c:pt idx="83">
                  <c:v>235.02021037732823</c:v>
                </c:pt>
                <c:pt idx="84">
                  <c:v>236.67830121915921</c:v>
                </c:pt>
                <c:pt idx="85">
                  <c:v>238.36595683082967</c:v>
                </c:pt>
                <c:pt idx="86">
                  <c:v>240.07085855823982</c:v>
                </c:pt>
                <c:pt idx="87">
                  <c:v>241.8053250554895</c:v>
                </c:pt>
                <c:pt idx="88">
                  <c:v>243.5644288609387</c:v>
                </c:pt>
                <c:pt idx="89">
                  <c:v>245.35063370540746</c:v>
                </c:pt>
                <c:pt idx="90">
                  <c:v>247.16147585807579</c:v>
                </c:pt>
                <c:pt idx="91">
                  <c:v>248.9895641264838</c:v>
                </c:pt>
                <c:pt idx="92">
                  <c:v>250.82504358735167</c:v>
                </c:pt>
                <c:pt idx="93">
                  <c:v>252.66791424067944</c:v>
                </c:pt>
                <c:pt idx="94">
                  <c:v>254.51571235564711</c:v>
                </c:pt>
                <c:pt idx="95">
                  <c:v>256.38322031717445</c:v>
                </c:pt>
                <c:pt idx="96">
                  <c:v>258.26797439444147</c:v>
                </c:pt>
                <c:pt idx="97">
                  <c:v>260.17736577990809</c:v>
                </c:pt>
                <c:pt idx="98">
                  <c:v>262.10400328111433</c:v>
                </c:pt>
                <c:pt idx="99">
                  <c:v>264.05527809052023</c:v>
                </c:pt>
                <c:pt idx="100">
                  <c:v>266.03611766976553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BB2-4EC3-813E-FBD752591462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BL!$AU$8:$AU$108</c:f>
              <c:numCache>
                <c:formatCode>General</c:formatCode>
                <c:ptCount val="101"/>
                <c:pt idx="0">
                  <c:v>88.38</c:v>
                </c:pt>
                <c:pt idx="1">
                  <c:v>90.76</c:v>
                </c:pt>
                <c:pt idx="2">
                  <c:v>93.05</c:v>
                </c:pt>
                <c:pt idx="3">
                  <c:v>95.32</c:v>
                </c:pt>
                <c:pt idx="4">
                  <c:v>97.99</c:v>
                </c:pt>
                <c:pt idx="5">
                  <c:v>101.17</c:v>
                </c:pt>
                <c:pt idx="6">
                  <c:v>104.7</c:v>
                </c:pt>
                <c:pt idx="7">
                  <c:v>108.3</c:v>
                </c:pt>
                <c:pt idx="8">
                  <c:v>111.89</c:v>
                </c:pt>
                <c:pt idx="9">
                  <c:v>114.54</c:v>
                </c:pt>
                <c:pt idx="10">
                  <c:v>116.17</c:v>
                </c:pt>
                <c:pt idx="11">
                  <c:v>118.54</c:v>
                </c:pt>
                <c:pt idx="12">
                  <c:v>121.64</c:v>
                </c:pt>
                <c:pt idx="13">
                  <c:v>124.7</c:v>
                </c:pt>
                <c:pt idx="14">
                  <c:v>127.61</c:v>
                </c:pt>
                <c:pt idx="15">
                  <c:v>130.09</c:v>
                </c:pt>
                <c:pt idx="16">
                  <c:v>132.16</c:v>
                </c:pt>
                <c:pt idx="17">
                  <c:v>134.66</c:v>
                </c:pt>
                <c:pt idx="18">
                  <c:v>137.19</c:v>
                </c:pt>
                <c:pt idx="19">
                  <c:v>139.76</c:v>
                </c:pt>
                <c:pt idx="20">
                  <c:v>142.32</c:v>
                </c:pt>
                <c:pt idx="21">
                  <c:v>143.05000000000001</c:v>
                </c:pt>
                <c:pt idx="22">
                  <c:v>142.72999999999999</c:v>
                </c:pt>
                <c:pt idx="23">
                  <c:v>144.66</c:v>
                </c:pt>
                <c:pt idx="24">
                  <c:v>146.88999999999999</c:v>
                </c:pt>
                <c:pt idx="25">
                  <c:v>149.09</c:v>
                </c:pt>
                <c:pt idx="26">
                  <c:v>151.19999999999999</c:v>
                </c:pt>
                <c:pt idx="27">
                  <c:v>153.22</c:v>
                </c:pt>
                <c:pt idx="28">
                  <c:v>155.09</c:v>
                </c:pt>
                <c:pt idx="29">
                  <c:v>156.74</c:v>
                </c:pt>
                <c:pt idx="30">
                  <c:v>158.18</c:v>
                </c:pt>
                <c:pt idx="31">
                  <c:v>159.44</c:v>
                </c:pt>
                <c:pt idx="32">
                  <c:v>160.55000000000001</c:v>
                </c:pt>
                <c:pt idx="33">
                  <c:v>161.58000000000001</c:v>
                </c:pt>
                <c:pt idx="34">
                  <c:v>162.56</c:v>
                </c:pt>
                <c:pt idx="35">
                  <c:v>163.51</c:v>
                </c:pt>
                <c:pt idx="36">
                  <c:v>164.47</c:v>
                </c:pt>
                <c:pt idx="37">
                  <c:v>165.45</c:v>
                </c:pt>
                <c:pt idx="38">
                  <c:v>166.44</c:v>
                </c:pt>
                <c:pt idx="39">
                  <c:v>167.46</c:v>
                </c:pt>
                <c:pt idx="40">
                  <c:v>168.5</c:v>
                </c:pt>
                <c:pt idx="41">
                  <c:v>169.56</c:v>
                </c:pt>
                <c:pt idx="42">
                  <c:v>170.64</c:v>
                </c:pt>
                <c:pt idx="43">
                  <c:v>171.73</c:v>
                </c:pt>
                <c:pt idx="44">
                  <c:v>172.82</c:v>
                </c:pt>
                <c:pt idx="45">
                  <c:v>173.91</c:v>
                </c:pt>
                <c:pt idx="46">
                  <c:v>175</c:v>
                </c:pt>
                <c:pt idx="47">
                  <c:v>176.1</c:v>
                </c:pt>
                <c:pt idx="48">
                  <c:v>177.2</c:v>
                </c:pt>
                <c:pt idx="49">
                  <c:v>178.31</c:v>
                </c:pt>
                <c:pt idx="50">
                  <c:v>179.42</c:v>
                </c:pt>
                <c:pt idx="51">
                  <c:v>180.55</c:v>
                </c:pt>
                <c:pt idx="52">
                  <c:v>181.68</c:v>
                </c:pt>
                <c:pt idx="53">
                  <c:v>182.81</c:v>
                </c:pt>
                <c:pt idx="54">
                  <c:v>183.94</c:v>
                </c:pt>
                <c:pt idx="55">
                  <c:v>185.07</c:v>
                </c:pt>
                <c:pt idx="56">
                  <c:v>186.19</c:v>
                </c:pt>
                <c:pt idx="57">
                  <c:v>187.3</c:v>
                </c:pt>
                <c:pt idx="58">
                  <c:v>188.4</c:v>
                </c:pt>
                <c:pt idx="59">
                  <c:v>189.5</c:v>
                </c:pt>
                <c:pt idx="60">
                  <c:v>190.58</c:v>
                </c:pt>
                <c:pt idx="61">
                  <c:v>191.66</c:v>
                </c:pt>
                <c:pt idx="62">
                  <c:v>192.72</c:v>
                </c:pt>
                <c:pt idx="63">
                  <c:v>193.78</c:v>
                </c:pt>
                <c:pt idx="64">
                  <c:v>194.83</c:v>
                </c:pt>
                <c:pt idx="65">
                  <c:v>195.86</c:v>
                </c:pt>
                <c:pt idx="66">
                  <c:v>196.88</c:v>
                </c:pt>
                <c:pt idx="67">
                  <c:v>197.88</c:v>
                </c:pt>
                <c:pt idx="68">
                  <c:v>198.87</c:v>
                </c:pt>
                <c:pt idx="69">
                  <c:v>199.84</c:v>
                </c:pt>
                <c:pt idx="70">
                  <c:v>200.8</c:v>
                </c:pt>
                <c:pt idx="71">
                  <c:v>201.74</c:v>
                </c:pt>
                <c:pt idx="72">
                  <c:v>202.66</c:v>
                </c:pt>
                <c:pt idx="73">
                  <c:v>203.57</c:v>
                </c:pt>
                <c:pt idx="74">
                  <c:v>204.45</c:v>
                </c:pt>
                <c:pt idx="75">
                  <c:v>205.32</c:v>
                </c:pt>
                <c:pt idx="76">
                  <c:v>206.16</c:v>
                </c:pt>
                <c:pt idx="77">
                  <c:v>206.96</c:v>
                </c:pt>
                <c:pt idx="78">
                  <c:v>207.73</c:v>
                </c:pt>
                <c:pt idx="79">
                  <c:v>208.47</c:v>
                </c:pt>
                <c:pt idx="80">
                  <c:v>209.18</c:v>
                </c:pt>
                <c:pt idx="81">
                  <c:v>209.86</c:v>
                </c:pt>
                <c:pt idx="82">
                  <c:v>210.52</c:v>
                </c:pt>
                <c:pt idx="83">
                  <c:v>211.16</c:v>
                </c:pt>
                <c:pt idx="84">
                  <c:v>211.79</c:v>
                </c:pt>
                <c:pt idx="85">
                  <c:v>212.41</c:v>
                </c:pt>
                <c:pt idx="86">
                  <c:v>213.01</c:v>
                </c:pt>
                <c:pt idx="87">
                  <c:v>213.6</c:v>
                </c:pt>
                <c:pt idx="88">
                  <c:v>214.16</c:v>
                </c:pt>
                <c:pt idx="89">
                  <c:v>214.7</c:v>
                </c:pt>
                <c:pt idx="90">
                  <c:v>215.22</c:v>
                </c:pt>
                <c:pt idx="91">
                  <c:v>215.73</c:v>
                </c:pt>
                <c:pt idx="92">
                  <c:v>216.22</c:v>
                </c:pt>
                <c:pt idx="93">
                  <c:v>216.71</c:v>
                </c:pt>
                <c:pt idx="94">
                  <c:v>217.19</c:v>
                </c:pt>
                <c:pt idx="95">
                  <c:v>217.67</c:v>
                </c:pt>
                <c:pt idx="96">
                  <c:v>218.14</c:v>
                </c:pt>
                <c:pt idx="97">
                  <c:v>218.6</c:v>
                </c:pt>
                <c:pt idx="98">
                  <c:v>219.05</c:v>
                </c:pt>
                <c:pt idx="99">
                  <c:v>219.49</c:v>
                </c:pt>
                <c:pt idx="100">
                  <c:v>219.92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BB2-4EC3-813E-FBD752591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713696"/>
        <c:axId val="1956306960"/>
      </c:scatterChart>
      <c:valAx>
        <c:axId val="208471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306960"/>
        <c:crosses val="autoZero"/>
        <c:crossBetween val="midCat"/>
      </c:valAx>
      <c:valAx>
        <c:axId val="19563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71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Renewables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'BL(FF)'!$CQ$8:$CQ$108</c:f>
              <c:numCache>
                <c:formatCode>General</c:formatCode>
                <c:ptCount val="101"/>
                <c:pt idx="0">
                  <c:v>10.66</c:v>
                </c:pt>
                <c:pt idx="1">
                  <c:v>11.21</c:v>
                </c:pt>
                <c:pt idx="2">
                  <c:v>11.83</c:v>
                </c:pt>
                <c:pt idx="3">
                  <c:v>12.48</c:v>
                </c:pt>
                <c:pt idx="4">
                  <c:v>13.15</c:v>
                </c:pt>
                <c:pt idx="5">
                  <c:v>13.84</c:v>
                </c:pt>
                <c:pt idx="6">
                  <c:v>14.55</c:v>
                </c:pt>
                <c:pt idx="7">
                  <c:v>15.29</c:v>
                </c:pt>
                <c:pt idx="8">
                  <c:v>16.09</c:v>
                </c:pt>
                <c:pt idx="9">
                  <c:v>16.88</c:v>
                </c:pt>
                <c:pt idx="10">
                  <c:v>17.579999999999998</c:v>
                </c:pt>
                <c:pt idx="11">
                  <c:v>18.32</c:v>
                </c:pt>
                <c:pt idx="12">
                  <c:v>19.05</c:v>
                </c:pt>
                <c:pt idx="13">
                  <c:v>19.79</c:v>
                </c:pt>
                <c:pt idx="14">
                  <c:v>20.58</c:v>
                </c:pt>
                <c:pt idx="15">
                  <c:v>21.47</c:v>
                </c:pt>
                <c:pt idx="16">
                  <c:v>22.48</c:v>
                </c:pt>
                <c:pt idx="17">
                  <c:v>23.67</c:v>
                </c:pt>
                <c:pt idx="18">
                  <c:v>25.06</c:v>
                </c:pt>
                <c:pt idx="19">
                  <c:v>26.68</c:v>
                </c:pt>
                <c:pt idx="20">
                  <c:v>28.44</c:v>
                </c:pt>
                <c:pt idx="21">
                  <c:v>30.22</c:v>
                </c:pt>
                <c:pt idx="22">
                  <c:v>32.15</c:v>
                </c:pt>
                <c:pt idx="23">
                  <c:v>34.090000000000003</c:v>
                </c:pt>
                <c:pt idx="24">
                  <c:v>36.1</c:v>
                </c:pt>
                <c:pt idx="25">
                  <c:v>38.25</c:v>
                </c:pt>
                <c:pt idx="26">
                  <c:v>38.613588477498638</c:v>
                </c:pt>
                <c:pt idx="27">
                  <c:v>38.967948821050605</c:v>
                </c:pt>
                <c:pt idx="28">
                  <c:v>39.316157075304801</c:v>
                </c:pt>
                <c:pt idx="29">
                  <c:v>39.659443658120765</c:v>
                </c:pt>
                <c:pt idx="30">
                  <c:v>39.99903898735807</c:v>
                </c:pt>
                <c:pt idx="31">
                  <c:v>40.334327854086922</c:v>
                </c:pt>
                <c:pt idx="32">
                  <c:v>40.667771094026449</c:v>
                </c:pt>
                <c:pt idx="33">
                  <c:v>40.996292662527743</c:v>
                </c:pt>
                <c:pt idx="34">
                  <c:v>41.324814231029059</c:v>
                </c:pt>
                <c:pt idx="35">
                  <c:v>41.650259754881468</c:v>
                </c:pt>
                <c:pt idx="36">
                  <c:v>41.976320487663664</c:v>
                </c:pt>
                <c:pt idx="37">
                  <c:v>42.302381220445852</c:v>
                </c:pt>
                <c:pt idx="38">
                  <c:v>42.629672371087608</c:v>
                </c:pt>
                <c:pt idx="39">
                  <c:v>42.960654775308022</c:v>
                </c:pt>
                <c:pt idx="40">
                  <c:v>43.294713224177322</c:v>
                </c:pt>
                <c:pt idx="41">
                  <c:v>43.632462926625287</c:v>
                </c:pt>
                <c:pt idx="42">
                  <c:v>43.973288673722145</c:v>
                </c:pt>
                <c:pt idx="43">
                  <c:v>44.316575256538115</c:v>
                </c:pt>
                <c:pt idx="44">
                  <c:v>44.660477048283859</c:v>
                </c:pt>
                <c:pt idx="45">
                  <c:v>45.005609257889155</c:v>
                </c:pt>
                <c:pt idx="46">
                  <c:v>45.351971885354018</c:v>
                </c:pt>
                <c:pt idx="47">
                  <c:v>45.697719303889095</c:v>
                </c:pt>
                <c:pt idx="48">
                  <c:v>46.045312349213511</c:v>
                </c:pt>
                <c:pt idx="49">
                  <c:v>46.392290185608147</c:v>
                </c:pt>
                <c:pt idx="50">
                  <c:v>46.741728857721895</c:v>
                </c:pt>
                <c:pt idx="51">
                  <c:v>47.09055232090585</c:v>
                </c:pt>
                <c:pt idx="52">
                  <c:v>47.438760575160046</c:v>
                </c:pt>
                <c:pt idx="53">
                  <c:v>47.786968829414228</c:v>
                </c:pt>
                <c:pt idx="54">
                  <c:v>48.133946665808864</c:v>
                </c:pt>
                <c:pt idx="55">
                  <c:v>48.479694084343947</c:v>
                </c:pt>
                <c:pt idx="56">
                  <c:v>48.823595876089698</c:v>
                </c:pt>
                <c:pt idx="57">
                  <c:v>49.167497667835434</c:v>
                </c:pt>
                <c:pt idx="58">
                  <c:v>49.508323414932299</c:v>
                </c:pt>
                <c:pt idx="59">
                  <c:v>49.84976437095893</c:v>
                </c:pt>
                <c:pt idx="60">
                  <c:v>50.188744491266455</c:v>
                </c:pt>
                <c:pt idx="61">
                  <c:v>50.52895502943354</c:v>
                </c:pt>
                <c:pt idx="62">
                  <c:v>50.868550358670831</c:v>
                </c:pt>
                <c:pt idx="63">
                  <c:v>51.209991314697476</c:v>
                </c:pt>
                <c:pt idx="64">
                  <c:v>51.552662688583666</c:v>
                </c:pt>
                <c:pt idx="65">
                  <c:v>51.89656448032941</c:v>
                </c:pt>
                <c:pt idx="66">
                  <c:v>52.241696689934713</c:v>
                </c:pt>
                <c:pt idx="67">
                  <c:v>52.589904944188895</c:v>
                </c:pt>
                <c:pt idx="68">
                  <c:v>52.941189243091976</c:v>
                </c:pt>
                <c:pt idx="69">
                  <c:v>53.296164795573723</c:v>
                </c:pt>
                <c:pt idx="70">
                  <c:v>53.655446810563909</c:v>
                </c:pt>
                <c:pt idx="71">
                  <c:v>54.017804870202987</c:v>
                </c:pt>
                <c:pt idx="72">
                  <c:v>54.38508460128029</c:v>
                </c:pt>
                <c:pt idx="73">
                  <c:v>54.757286003795805</c:v>
                </c:pt>
                <c:pt idx="74">
                  <c:v>55.134409077749545</c:v>
                </c:pt>
                <c:pt idx="75">
                  <c:v>55.516453823141518</c:v>
                </c:pt>
                <c:pt idx="76">
                  <c:v>55.902805031041922</c:v>
                </c:pt>
                <c:pt idx="77">
                  <c:v>56.291001865731673</c:v>
                </c:pt>
                <c:pt idx="78">
                  <c:v>56.682889954000082</c:v>
                </c:pt>
                <c:pt idx="79">
                  <c:v>57.076008460128037</c:v>
                </c:pt>
                <c:pt idx="80">
                  <c:v>57.473433428764451</c:v>
                </c:pt>
                <c:pt idx="81">
                  <c:v>57.873319233119965</c:v>
                </c:pt>
                <c:pt idx="82">
                  <c:v>58.277511499983937</c:v>
                </c:pt>
                <c:pt idx="83">
                  <c:v>58.686010229356341</c:v>
                </c:pt>
                <c:pt idx="84">
                  <c:v>59.100045839096744</c:v>
                </c:pt>
                <c:pt idx="85">
                  <c:v>59.521463955994477</c:v>
                </c:pt>
                <c:pt idx="86">
                  <c:v>59.947188535400663</c:v>
                </c:pt>
                <c:pt idx="87">
                  <c:v>60.38029562196418</c:v>
                </c:pt>
                <c:pt idx="88">
                  <c:v>60.819554797825468</c:v>
                </c:pt>
                <c:pt idx="89">
                  <c:v>61.265581271914321</c:v>
                </c:pt>
                <c:pt idx="90">
                  <c:v>61.717759835300946</c:v>
                </c:pt>
                <c:pt idx="91">
                  <c:v>62.174244861196009</c:v>
                </c:pt>
                <c:pt idx="92">
                  <c:v>62.632575513880411</c:v>
                </c:pt>
                <c:pt idx="93">
                  <c:v>63.092751793354147</c:v>
                </c:pt>
                <c:pt idx="94">
                  <c:v>63.554158490687435</c:v>
                </c:pt>
                <c:pt idx="95">
                  <c:v>64.020486859458956</c:v>
                </c:pt>
                <c:pt idx="96">
                  <c:v>64.491121690738908</c:v>
                </c:pt>
                <c:pt idx="97">
                  <c:v>64.967908611316645</c:v>
                </c:pt>
                <c:pt idx="98">
                  <c:v>65.449001994402821</c:v>
                </c:pt>
                <c:pt idx="99">
                  <c:v>65.936247466786767</c:v>
                </c:pt>
                <c:pt idx="100">
                  <c:v>66.430875446328059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78-4383-AC7A-9BE3E8FE928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'BL(FF)'!$B$8:$B$108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BL!$BK$8:$BK$108</c:f>
              <c:numCache>
                <c:formatCode>General</c:formatCode>
                <c:ptCount val="101"/>
                <c:pt idx="0">
                  <c:v>11.06</c:v>
                </c:pt>
                <c:pt idx="1">
                  <c:v>11.61</c:v>
                </c:pt>
                <c:pt idx="2">
                  <c:v>12.23</c:v>
                </c:pt>
                <c:pt idx="3">
                  <c:v>12.91</c:v>
                </c:pt>
                <c:pt idx="4">
                  <c:v>13.61</c:v>
                </c:pt>
                <c:pt idx="5">
                  <c:v>14.33</c:v>
                </c:pt>
                <c:pt idx="6">
                  <c:v>15.03</c:v>
                </c:pt>
                <c:pt idx="7">
                  <c:v>15.72</c:v>
                </c:pt>
                <c:pt idx="8">
                  <c:v>16.41</c:v>
                </c:pt>
                <c:pt idx="9">
                  <c:v>17.059999999999999</c:v>
                </c:pt>
                <c:pt idx="10">
                  <c:v>17.649999999999999</c:v>
                </c:pt>
                <c:pt idx="11">
                  <c:v>18.329999999999998</c:v>
                </c:pt>
                <c:pt idx="12">
                  <c:v>19.02</c:v>
                </c:pt>
                <c:pt idx="13">
                  <c:v>19.73</c:v>
                </c:pt>
                <c:pt idx="14">
                  <c:v>20.5</c:v>
                </c:pt>
                <c:pt idx="15">
                  <c:v>21.38</c:v>
                </c:pt>
                <c:pt idx="16">
                  <c:v>22.39</c:v>
                </c:pt>
                <c:pt idx="17">
                  <c:v>23.59</c:v>
                </c:pt>
                <c:pt idx="18">
                  <c:v>25.01</c:v>
                </c:pt>
                <c:pt idx="19">
                  <c:v>26.67</c:v>
                </c:pt>
                <c:pt idx="20">
                  <c:v>28.54</c:v>
                </c:pt>
                <c:pt idx="21">
                  <c:v>30.47</c:v>
                </c:pt>
                <c:pt idx="22">
                  <c:v>32.35</c:v>
                </c:pt>
                <c:pt idx="23">
                  <c:v>34.340000000000003</c:v>
                </c:pt>
                <c:pt idx="24">
                  <c:v>36.35</c:v>
                </c:pt>
                <c:pt idx="25">
                  <c:v>38.47</c:v>
                </c:pt>
                <c:pt idx="26">
                  <c:v>40.75</c:v>
                </c:pt>
                <c:pt idx="27">
                  <c:v>43.22</c:v>
                </c:pt>
                <c:pt idx="28">
                  <c:v>45.91</c:v>
                </c:pt>
                <c:pt idx="29">
                  <c:v>48.81</c:v>
                </c:pt>
                <c:pt idx="30">
                  <c:v>51.92</c:v>
                </c:pt>
                <c:pt idx="31">
                  <c:v>55.18</c:v>
                </c:pt>
                <c:pt idx="32">
                  <c:v>58.56</c:v>
                </c:pt>
                <c:pt idx="33">
                  <c:v>62.04</c:v>
                </c:pt>
                <c:pt idx="34">
                  <c:v>65.58</c:v>
                </c:pt>
                <c:pt idx="35">
                  <c:v>69.16</c:v>
                </c:pt>
                <c:pt idx="36">
                  <c:v>72.78</c:v>
                </c:pt>
                <c:pt idx="37">
                  <c:v>76.41</c:v>
                </c:pt>
                <c:pt idx="38">
                  <c:v>80.069999999999993</c:v>
                </c:pt>
                <c:pt idx="39">
                  <c:v>83.74</c:v>
                </c:pt>
                <c:pt idx="40">
                  <c:v>87.42</c:v>
                </c:pt>
                <c:pt idx="41">
                  <c:v>91.12</c:v>
                </c:pt>
                <c:pt idx="42">
                  <c:v>94.83</c:v>
                </c:pt>
                <c:pt idx="43">
                  <c:v>98.56</c:v>
                </c:pt>
                <c:pt idx="44">
                  <c:v>102.31</c:v>
                </c:pt>
                <c:pt idx="45">
                  <c:v>106.07</c:v>
                </c:pt>
                <c:pt idx="46">
                  <c:v>109.85</c:v>
                </c:pt>
                <c:pt idx="47">
                  <c:v>113.64</c:v>
                </c:pt>
                <c:pt idx="48">
                  <c:v>117.43</c:v>
                </c:pt>
                <c:pt idx="49">
                  <c:v>121.23</c:v>
                </c:pt>
                <c:pt idx="50">
                  <c:v>125.04</c:v>
                </c:pt>
                <c:pt idx="51">
                  <c:v>128.84</c:v>
                </c:pt>
                <c:pt idx="52">
                  <c:v>132.65</c:v>
                </c:pt>
                <c:pt idx="53">
                  <c:v>136.47</c:v>
                </c:pt>
                <c:pt idx="54">
                  <c:v>140.30000000000001</c:v>
                </c:pt>
                <c:pt idx="55">
                  <c:v>144.13</c:v>
                </c:pt>
                <c:pt idx="56">
                  <c:v>147.97999999999999</c:v>
                </c:pt>
                <c:pt idx="57">
                  <c:v>151.84</c:v>
                </c:pt>
                <c:pt idx="58">
                  <c:v>155.71</c:v>
                </c:pt>
                <c:pt idx="59">
                  <c:v>159.6</c:v>
                </c:pt>
                <c:pt idx="60">
                  <c:v>163.51</c:v>
                </c:pt>
                <c:pt idx="61">
                  <c:v>167.45</c:v>
                </c:pt>
                <c:pt idx="62">
                  <c:v>171.42</c:v>
                </c:pt>
                <c:pt idx="63">
                  <c:v>175.42</c:v>
                </c:pt>
                <c:pt idx="64">
                  <c:v>179.46</c:v>
                </c:pt>
                <c:pt idx="65">
                  <c:v>183.55</c:v>
                </c:pt>
                <c:pt idx="66">
                  <c:v>187.7</c:v>
                </c:pt>
                <c:pt idx="67">
                  <c:v>191.9</c:v>
                </c:pt>
                <c:pt idx="68">
                  <c:v>196.17</c:v>
                </c:pt>
                <c:pt idx="69">
                  <c:v>200.52</c:v>
                </c:pt>
                <c:pt idx="70">
                  <c:v>204.93</c:v>
                </c:pt>
                <c:pt idx="71">
                  <c:v>209.43</c:v>
                </c:pt>
                <c:pt idx="72">
                  <c:v>214.02</c:v>
                </c:pt>
                <c:pt idx="73">
                  <c:v>218.69</c:v>
                </c:pt>
                <c:pt idx="74">
                  <c:v>223.46</c:v>
                </c:pt>
                <c:pt idx="75">
                  <c:v>228.32</c:v>
                </c:pt>
                <c:pt idx="76">
                  <c:v>233.29</c:v>
                </c:pt>
                <c:pt idx="77">
                  <c:v>238.35</c:v>
                </c:pt>
                <c:pt idx="78">
                  <c:v>243.5</c:v>
                </c:pt>
                <c:pt idx="79">
                  <c:v>248.75</c:v>
                </c:pt>
                <c:pt idx="80">
                  <c:v>254.09</c:v>
                </c:pt>
                <c:pt idx="81">
                  <c:v>259.51</c:v>
                </c:pt>
                <c:pt idx="82">
                  <c:v>265.02</c:v>
                </c:pt>
                <c:pt idx="83">
                  <c:v>270.62</c:v>
                </c:pt>
                <c:pt idx="84">
                  <c:v>276.32</c:v>
                </c:pt>
                <c:pt idx="85">
                  <c:v>282.13</c:v>
                </c:pt>
                <c:pt idx="86">
                  <c:v>288.05</c:v>
                </c:pt>
                <c:pt idx="87">
                  <c:v>294.08999999999997</c:v>
                </c:pt>
                <c:pt idx="88">
                  <c:v>300.25</c:v>
                </c:pt>
                <c:pt idx="89">
                  <c:v>306.52999999999997</c:v>
                </c:pt>
                <c:pt idx="90">
                  <c:v>312.94</c:v>
                </c:pt>
                <c:pt idx="91">
                  <c:v>319.47000000000003</c:v>
                </c:pt>
                <c:pt idx="92">
                  <c:v>326.13</c:v>
                </c:pt>
                <c:pt idx="93">
                  <c:v>332.89</c:v>
                </c:pt>
                <c:pt idx="94">
                  <c:v>339.69</c:v>
                </c:pt>
                <c:pt idx="95">
                  <c:v>346.48</c:v>
                </c:pt>
                <c:pt idx="96">
                  <c:v>353.29</c:v>
                </c:pt>
                <c:pt idx="97">
                  <c:v>360.15</c:v>
                </c:pt>
                <c:pt idx="98">
                  <c:v>367.08</c:v>
                </c:pt>
                <c:pt idx="99">
                  <c:v>374.09</c:v>
                </c:pt>
                <c:pt idx="100">
                  <c:v>381.18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578-4383-AC7A-9BE3E8FE9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713696"/>
        <c:axId val="1956306960"/>
      </c:scatterChart>
      <c:valAx>
        <c:axId val="2084713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56306960"/>
        <c:crosses val="autoZero"/>
        <c:crossBetween val="midCat"/>
      </c:valAx>
      <c:valAx>
        <c:axId val="1956306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4713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tx>
            <c:strRef>
              <c:f>GGDP!$Q$7</c:f>
              <c:strCache>
                <c:ptCount val="1"/>
                <c:pt idx="0">
                  <c:v>GDP per capita (RHS)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GGDP!$D$8:$D$108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GGDP!$Q$8:$Q$108</c:f>
              <c:numCache>
                <c:formatCode>_(* #,##0.00_);_(* \(#,##0.00\);_(* "-"??_);_(@_)</c:formatCode>
                <c:ptCount val="101"/>
                <c:pt idx="0">
                  <c:v>11.176759410801964</c:v>
                </c:pt>
                <c:pt idx="1">
                  <c:v>11.287560581583199</c:v>
                </c:pt>
                <c:pt idx="2">
                  <c:v>11.443381180223286</c:v>
                </c:pt>
                <c:pt idx="3">
                  <c:v>11.716535433070868</c:v>
                </c:pt>
                <c:pt idx="4">
                  <c:v>12.158631415241059</c:v>
                </c:pt>
                <c:pt idx="5">
                  <c:v>12.552995391705069</c:v>
                </c:pt>
                <c:pt idx="6">
                  <c:v>13.010606060606062</c:v>
                </c:pt>
                <c:pt idx="7">
                  <c:v>13.513473053892216</c:v>
                </c:pt>
                <c:pt idx="8">
                  <c:v>13.695716395864107</c:v>
                </c:pt>
                <c:pt idx="9">
                  <c:v>13.437956204379562</c:v>
                </c:pt>
                <c:pt idx="10">
                  <c:v>13.938040345821326</c:v>
                </c:pt>
                <c:pt idx="11">
                  <c:v>14.290184921763867</c:v>
                </c:pt>
                <c:pt idx="12">
                  <c:v>14.580872011251758</c:v>
                </c:pt>
                <c:pt idx="13">
                  <c:v>14.862500000000001</c:v>
                </c:pt>
                <c:pt idx="14">
                  <c:v>15.178326474622772</c:v>
                </c:pt>
                <c:pt idx="15">
                  <c:v>15.495934959349594</c:v>
                </c:pt>
                <c:pt idx="16">
                  <c:v>15.808567603748328</c:v>
                </c:pt>
                <c:pt idx="17">
                  <c:v>16.208994708994712</c:v>
                </c:pt>
                <c:pt idx="18">
                  <c:v>16.6217277486911</c:v>
                </c:pt>
                <c:pt idx="19">
                  <c:v>16.914507772020727</c:v>
                </c:pt>
                <c:pt idx="20">
                  <c:v>16.247435897435899</c:v>
                </c:pt>
                <c:pt idx="21">
                  <c:v>17.073604060913706</c:v>
                </c:pt>
                <c:pt idx="22">
                  <c:v>17.510075566750629</c:v>
                </c:pt>
                <c:pt idx="23">
                  <c:v>17.935081148564294</c:v>
                </c:pt>
                <c:pt idx="24">
                  <c:v>18.366336633663366</c:v>
                </c:pt>
                <c:pt idx="25">
                  <c:v>18.804907975460122</c:v>
                </c:pt>
                <c:pt idx="26">
                  <c:v>19.223572296476306</c:v>
                </c:pt>
                <c:pt idx="27">
                  <c:v>19.668674698795179</c:v>
                </c:pt>
                <c:pt idx="28">
                  <c:v>20.117084826762248</c:v>
                </c:pt>
                <c:pt idx="29">
                  <c:v>20.568720379146921</c:v>
                </c:pt>
                <c:pt idx="30">
                  <c:v>21.021151586368976</c:v>
                </c:pt>
                <c:pt idx="31">
                  <c:v>21.476689976689979</c:v>
                </c:pt>
                <c:pt idx="32">
                  <c:v>21.932947976878612</c:v>
                </c:pt>
                <c:pt idx="33">
                  <c:v>22.416762342135474</c:v>
                </c:pt>
                <c:pt idx="34">
                  <c:v>22.876993166287019</c:v>
                </c:pt>
                <c:pt idx="35">
                  <c:v>23.33672316384181</c:v>
                </c:pt>
                <c:pt idx="36">
                  <c:v>23.823793490460158</c:v>
                </c:pt>
                <c:pt idx="37">
                  <c:v>24.311036789297656</c:v>
                </c:pt>
                <c:pt idx="38">
                  <c:v>24.772123893805311</c:v>
                </c:pt>
                <c:pt idx="39">
                  <c:v>25.260439560439561</c:v>
                </c:pt>
                <c:pt idx="40">
                  <c:v>25.747816593886462</c:v>
                </c:pt>
                <c:pt idx="41">
                  <c:v>26.23644251626898</c:v>
                </c:pt>
                <c:pt idx="42">
                  <c:v>26.751887810140239</c:v>
                </c:pt>
                <c:pt idx="43">
                  <c:v>27.237942122186496</c:v>
                </c:pt>
                <c:pt idx="44">
                  <c:v>27.723109691160808</c:v>
                </c:pt>
                <c:pt idx="45">
                  <c:v>28.236228813559325</c:v>
                </c:pt>
                <c:pt idx="46">
                  <c:v>28.747102212855637</c:v>
                </c:pt>
                <c:pt idx="47">
                  <c:v>29.255765199161431</c:v>
                </c:pt>
                <c:pt idx="48">
                  <c:v>29.762252346193954</c:v>
                </c:pt>
                <c:pt idx="49">
                  <c:v>30.264522821576762</c:v>
                </c:pt>
                <c:pt idx="50">
                  <c:v>30.763673890608878</c:v>
                </c:pt>
                <c:pt idx="51">
                  <c:v>31.289825282631035</c:v>
                </c:pt>
                <c:pt idx="52">
                  <c:v>31.812691914022519</c:v>
                </c:pt>
                <c:pt idx="53">
                  <c:v>32.332313965341484</c:v>
                </c:pt>
                <c:pt idx="54">
                  <c:v>32.848730964467009</c:v>
                </c:pt>
                <c:pt idx="55">
                  <c:v>33.360970677451967</c:v>
                </c:pt>
                <c:pt idx="56">
                  <c:v>33.903225806451616</c:v>
                </c:pt>
                <c:pt idx="57">
                  <c:v>34.408634538152604</c:v>
                </c:pt>
                <c:pt idx="58">
                  <c:v>34.945945945945944</c:v>
                </c:pt>
                <c:pt idx="59">
                  <c:v>35.4810379241517</c:v>
                </c:pt>
                <c:pt idx="60">
                  <c:v>36.014925373134325</c:v>
                </c:pt>
                <c:pt idx="61">
                  <c:v>36.547619047619044</c:v>
                </c:pt>
                <c:pt idx="62">
                  <c:v>37.080118694362021</c:v>
                </c:pt>
                <c:pt idx="63">
                  <c:v>37.649555774925958</c:v>
                </c:pt>
                <c:pt idx="64">
                  <c:v>38.18208661417323</c:v>
                </c:pt>
                <c:pt idx="65">
                  <c:v>38.753438113948917</c:v>
                </c:pt>
                <c:pt idx="66">
                  <c:v>39.287952987267381</c:v>
                </c:pt>
                <c:pt idx="67">
                  <c:v>39.862170087976537</c:v>
                </c:pt>
                <c:pt idx="68">
                  <c:v>40.438048780487804</c:v>
                </c:pt>
                <c:pt idx="69">
                  <c:v>41.016553067185981</c:v>
                </c:pt>
                <c:pt idx="70">
                  <c:v>41.59572400388727</c:v>
                </c:pt>
                <c:pt idx="71">
                  <c:v>42.21844660194175</c:v>
                </c:pt>
                <c:pt idx="72">
                  <c:v>42.802325581395351</c:v>
                </c:pt>
                <c:pt idx="73">
                  <c:v>43.386847195357838</c:v>
                </c:pt>
                <c:pt idx="74">
                  <c:v>44.015458937198069</c:v>
                </c:pt>
                <c:pt idx="75">
                  <c:v>44.64671814671815</c:v>
                </c:pt>
                <c:pt idx="76">
                  <c:v>45.235067437379577</c:v>
                </c:pt>
                <c:pt idx="77">
                  <c:v>45.868142444658325</c:v>
                </c:pt>
                <c:pt idx="78">
                  <c:v>46.501923076923077</c:v>
                </c:pt>
                <c:pt idx="79">
                  <c:v>47.182692307692307</c:v>
                </c:pt>
                <c:pt idx="80">
                  <c:v>47.82036503362152</c:v>
                </c:pt>
                <c:pt idx="81">
                  <c:v>48.45873320537428</c:v>
                </c:pt>
                <c:pt idx="82">
                  <c:v>49.144913627639156</c:v>
                </c:pt>
                <c:pt idx="83">
                  <c:v>49.83589251439539</c:v>
                </c:pt>
                <c:pt idx="84">
                  <c:v>50.481303930968359</c:v>
                </c:pt>
                <c:pt idx="85">
                  <c:v>51.179290508149563</c:v>
                </c:pt>
                <c:pt idx="86">
                  <c:v>51.881112176414192</c:v>
                </c:pt>
                <c:pt idx="87">
                  <c:v>52.58772770853308</c:v>
                </c:pt>
                <c:pt idx="88">
                  <c:v>53.299137104506229</c:v>
                </c:pt>
                <c:pt idx="89">
                  <c:v>54.016299137104504</c:v>
                </c:pt>
                <c:pt idx="90">
                  <c:v>54.792706333973136</c:v>
                </c:pt>
                <c:pt idx="91">
                  <c:v>55.522072936660265</c:v>
                </c:pt>
                <c:pt idx="92">
                  <c:v>56.258157389635322</c:v>
                </c:pt>
                <c:pt idx="93">
                  <c:v>57.055715658021136</c:v>
                </c:pt>
                <c:pt idx="94">
                  <c:v>57.804034582132566</c:v>
                </c:pt>
                <c:pt idx="95">
                  <c:v>58.616346153846152</c:v>
                </c:pt>
                <c:pt idx="96">
                  <c:v>59.435033686236757</c:v>
                </c:pt>
                <c:pt idx="97">
                  <c:v>60.262042389210016</c:v>
                </c:pt>
                <c:pt idx="98">
                  <c:v>61.095467695274827</c:v>
                </c:pt>
                <c:pt idx="99">
                  <c:v>61.935328185328189</c:v>
                </c:pt>
                <c:pt idx="100">
                  <c:v>62.783574879227046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6C-4FC7-839B-A0BFC633B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1790287"/>
        <c:axId val="443262751"/>
      </c:scatterChart>
      <c:scatterChart>
        <c:scatterStyle val="lineMarker"/>
        <c:varyColors val="0"/>
        <c:ser>
          <c:idx val="0"/>
          <c:order val="1"/>
          <c:tx>
            <c:v>Growth rate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GGDP!$L$9:$L$108</c:f>
              <c:numCache>
                <c:formatCode>General</c:formatCode>
                <c:ptCount val="10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  <c:pt idx="50">
                  <c:v>2051</c:v>
                </c:pt>
                <c:pt idx="51">
                  <c:v>2052</c:v>
                </c:pt>
                <c:pt idx="52">
                  <c:v>2053</c:v>
                </c:pt>
                <c:pt idx="53">
                  <c:v>2054</c:v>
                </c:pt>
                <c:pt idx="54">
                  <c:v>2055</c:v>
                </c:pt>
                <c:pt idx="55">
                  <c:v>2056</c:v>
                </c:pt>
                <c:pt idx="56">
                  <c:v>2057</c:v>
                </c:pt>
                <c:pt idx="57">
                  <c:v>2058</c:v>
                </c:pt>
                <c:pt idx="58">
                  <c:v>2059</c:v>
                </c:pt>
                <c:pt idx="59">
                  <c:v>2060</c:v>
                </c:pt>
                <c:pt idx="60">
                  <c:v>2061</c:v>
                </c:pt>
                <c:pt idx="61">
                  <c:v>2062</c:v>
                </c:pt>
                <c:pt idx="62">
                  <c:v>2063</c:v>
                </c:pt>
                <c:pt idx="63">
                  <c:v>2064</c:v>
                </c:pt>
                <c:pt idx="64">
                  <c:v>2065</c:v>
                </c:pt>
                <c:pt idx="65">
                  <c:v>2066</c:v>
                </c:pt>
                <c:pt idx="66">
                  <c:v>2067</c:v>
                </c:pt>
                <c:pt idx="67">
                  <c:v>2068</c:v>
                </c:pt>
                <c:pt idx="68">
                  <c:v>2069</c:v>
                </c:pt>
                <c:pt idx="69">
                  <c:v>2070</c:v>
                </c:pt>
                <c:pt idx="70">
                  <c:v>2071</c:v>
                </c:pt>
                <c:pt idx="71">
                  <c:v>2072</c:v>
                </c:pt>
                <c:pt idx="72">
                  <c:v>2073</c:v>
                </c:pt>
                <c:pt idx="73">
                  <c:v>2074</c:v>
                </c:pt>
                <c:pt idx="74">
                  <c:v>2075</c:v>
                </c:pt>
                <c:pt idx="75">
                  <c:v>2076</c:v>
                </c:pt>
                <c:pt idx="76">
                  <c:v>2077</c:v>
                </c:pt>
                <c:pt idx="77">
                  <c:v>2078</c:v>
                </c:pt>
                <c:pt idx="78">
                  <c:v>2079</c:v>
                </c:pt>
                <c:pt idx="79">
                  <c:v>2080</c:v>
                </c:pt>
                <c:pt idx="80">
                  <c:v>2081</c:v>
                </c:pt>
                <c:pt idx="81">
                  <c:v>2082</c:v>
                </c:pt>
                <c:pt idx="82">
                  <c:v>2083</c:v>
                </c:pt>
                <c:pt idx="83">
                  <c:v>2084</c:v>
                </c:pt>
                <c:pt idx="84">
                  <c:v>2085</c:v>
                </c:pt>
                <c:pt idx="85">
                  <c:v>2086</c:v>
                </c:pt>
                <c:pt idx="86">
                  <c:v>2087</c:v>
                </c:pt>
                <c:pt idx="87">
                  <c:v>2088</c:v>
                </c:pt>
                <c:pt idx="88">
                  <c:v>2089</c:v>
                </c:pt>
                <c:pt idx="89">
                  <c:v>2090</c:v>
                </c:pt>
                <c:pt idx="90">
                  <c:v>2091</c:v>
                </c:pt>
                <c:pt idx="91">
                  <c:v>2092</c:v>
                </c:pt>
                <c:pt idx="92">
                  <c:v>2093</c:v>
                </c:pt>
                <c:pt idx="93">
                  <c:v>2094</c:v>
                </c:pt>
                <c:pt idx="94">
                  <c:v>2095</c:v>
                </c:pt>
                <c:pt idx="95">
                  <c:v>2096</c:v>
                </c:pt>
                <c:pt idx="96">
                  <c:v>2097</c:v>
                </c:pt>
                <c:pt idx="97">
                  <c:v>2098</c:v>
                </c:pt>
                <c:pt idx="98">
                  <c:v>2099</c:v>
                </c:pt>
                <c:pt idx="99">
                  <c:v>2100</c:v>
                </c:pt>
              </c:numCache>
            </c:numRef>
          </c:xVal>
          <c:yVal>
            <c:numRef>
              <c:f>GGDP!$S$9:$S$108</c:f>
              <c:numCache>
                <c:formatCode>0.00%</c:formatCode>
                <c:ptCount val="100"/>
                <c:pt idx="0">
                  <c:v>9.9135327789332539E-3</c:v>
                </c:pt>
                <c:pt idx="1">
                  <c:v>1.3804630107086657E-2</c:v>
                </c:pt>
                <c:pt idx="2">
                  <c:v>2.3870065022360221E-2</c:v>
                </c:pt>
                <c:pt idx="3">
                  <c:v>3.7732654392213849E-2</c:v>
                </c:pt>
                <c:pt idx="4">
                  <c:v>3.243489855031445E-2</c:v>
                </c:pt>
                <c:pt idx="5">
                  <c:v>3.6454300716415311E-2</c:v>
                </c:pt>
                <c:pt idx="6">
                  <c:v>3.8650543329318943E-2</c:v>
                </c:pt>
                <c:pt idx="7">
                  <c:v>1.3486047683308078E-2</c:v>
                </c:pt>
                <c:pt idx="8">
                  <c:v>-1.8820497156496696E-2</c:v>
                </c:pt>
                <c:pt idx="9">
                  <c:v>3.7214300585291626E-2</c:v>
                </c:pt>
                <c:pt idx="10">
                  <c:v>2.5264999038987268E-2</c:v>
                </c:pt>
                <c:pt idx="11">
                  <c:v>2.0341730431016058E-2</c:v>
                </c:pt>
                <c:pt idx="12">
                  <c:v>1.9314893411787493E-2</c:v>
                </c:pt>
                <c:pt idx="13">
                  <c:v>2.1249888956956786E-2</c:v>
                </c:pt>
                <c:pt idx="14">
                  <c:v>2.0925131980646494E-2</c:v>
                </c:pt>
                <c:pt idx="15">
                  <c:v>2.0175139171586753E-2</c:v>
                </c:pt>
                <c:pt idx="16">
                  <c:v>2.5329752529346106E-2</c:v>
                </c:pt>
                <c:pt idx="17">
                  <c:v>2.5463210217926413E-2</c:v>
                </c:pt>
                <c:pt idx="18">
                  <c:v>1.7614295442462735E-2</c:v>
                </c:pt>
                <c:pt idx="19">
                  <c:v>-3.9437853207189955E-2</c:v>
                </c:pt>
                <c:pt idx="20">
                  <c:v>5.0849141285622013E-2</c:v>
                </c:pt>
                <c:pt idx="21">
                  <c:v>2.5564110792291928E-2</c:v>
                </c:pt>
                <c:pt idx="22">
                  <c:v>2.4272058689495113E-2</c:v>
                </c:pt>
                <c:pt idx="23">
                  <c:v>2.4045360125599213E-2</c:v>
                </c:pt>
                <c:pt idx="24">
                  <c:v>2.3879086534486449E-2</c:v>
                </c:pt>
                <c:pt idx="25">
                  <c:v>2.2263566594557638E-2</c:v>
                </c:pt>
                <c:pt idx="26">
                  <c:v>2.3153990083334408E-2</c:v>
                </c:pt>
                <c:pt idx="27">
                  <c:v>2.2798187210576915E-2</c:v>
                </c:pt>
                <c:pt idx="28">
                  <c:v>2.2450347864709119E-2</c:v>
                </c:pt>
                <c:pt idx="29">
                  <c:v>2.1996079429459359E-2</c:v>
                </c:pt>
                <c:pt idx="30">
                  <c:v>2.1670477397460752E-2</c:v>
                </c:pt>
                <c:pt idx="31">
                  <c:v>2.124433516914559E-2</c:v>
                </c:pt>
                <c:pt idx="32">
                  <c:v>2.2058793271515054E-2</c:v>
                </c:pt>
                <c:pt idx="33">
                  <c:v>2.053065545894972E-2</c:v>
                </c:pt>
                <c:pt idx="34">
                  <c:v>2.009573523116126E-2</c:v>
                </c:pt>
                <c:pt idx="35">
                  <c:v>2.087141040319751E-2</c:v>
                </c:pt>
                <c:pt idx="36">
                  <c:v>2.0451961146851216E-2</c:v>
                </c:pt>
                <c:pt idx="37">
                  <c:v>1.8966163742989206E-2</c:v>
                </c:pt>
                <c:pt idx="38">
                  <c:v>1.9712305199489188E-2</c:v>
                </c:pt>
                <c:pt idx="39">
                  <c:v>1.9294083631473447E-2</c:v>
                </c:pt>
                <c:pt idx="40">
                  <c:v>1.8977373114368756E-2</c:v>
                </c:pt>
                <c:pt idx="41">
                  <c:v>1.9646157955737875E-2</c:v>
                </c:pt>
                <c:pt idx="42">
                  <c:v>1.8168972429004393E-2</c:v>
                </c:pt>
                <c:pt idx="43">
                  <c:v>1.7812196193012664E-2</c:v>
                </c:pt>
                <c:pt idx="44">
                  <c:v>1.8508714502620149E-2</c:v>
                </c:pt>
                <c:pt idx="45">
                  <c:v>1.8092833949942433E-2</c:v>
                </c:pt>
                <c:pt idx="46">
                  <c:v>1.7694409076067563E-2</c:v>
                </c:pt>
                <c:pt idx="47">
                  <c:v>1.7312387612648861E-2</c:v>
                </c:pt>
                <c:pt idx="48">
                  <c:v>1.6876090879830219E-2</c:v>
                </c:pt>
                <c:pt idx="49">
                  <c:v>1.6492943634857316E-2</c:v>
                </c:pt>
                <c:pt idx="50">
                  <c:v>1.7103009019438842E-2</c:v>
                </c:pt>
                <c:pt idx="51">
                  <c:v>1.6710436273408291E-2</c:v>
                </c:pt>
                <c:pt idx="52">
                  <c:v>1.6333796986539362E-2</c:v>
                </c:pt>
                <c:pt idx="53">
                  <c:v>1.5972163318687782E-2</c:v>
                </c:pt>
                <c:pt idx="54">
                  <c:v>1.559389656602117E-2</c:v>
                </c:pt>
                <c:pt idx="55">
                  <c:v>1.6254177201329156E-2</c:v>
                </c:pt>
                <c:pt idx="56">
                  <c:v>1.4907393608687647E-2</c:v>
                </c:pt>
                <c:pt idx="57">
                  <c:v>1.5615598090576999E-2</c:v>
                </c:pt>
                <c:pt idx="58">
                  <c:v>1.531199009560158E-2</c:v>
                </c:pt>
                <c:pt idx="59">
                  <c:v>1.5047120383679946E-2</c:v>
                </c:pt>
                <c:pt idx="60">
                  <c:v>1.4790914293608015E-2</c:v>
                </c:pt>
                <c:pt idx="61">
                  <c:v>1.4570022907625324E-2</c:v>
                </c:pt>
                <c:pt idx="62">
                  <c:v>1.535693791213566E-2</c:v>
                </c:pt>
                <c:pt idx="63">
                  <c:v>1.4144412285520991E-2</c:v>
                </c:pt>
                <c:pt idx="64">
                  <c:v>1.4963862649759019E-2</c:v>
                </c:pt>
                <c:pt idx="65">
                  <c:v>1.3792708449423152E-2</c:v>
                </c:pt>
                <c:pt idx="66">
                  <c:v>1.4615602418768248E-2</c:v>
                </c:pt>
                <c:pt idx="67">
                  <c:v>1.4446747160034024E-2</c:v>
                </c:pt>
                <c:pt idx="68">
                  <c:v>1.4305939681672264E-2</c:v>
                </c:pt>
                <c:pt idx="69">
                  <c:v>1.4120419523127481E-2</c:v>
                </c:pt>
                <c:pt idx="70">
                  <c:v>1.497083204985894E-2</c:v>
                </c:pt>
                <c:pt idx="71">
                  <c:v>1.3829949381101825E-2</c:v>
                </c:pt>
                <c:pt idx="72">
                  <c:v>1.3656305026018334E-2</c:v>
                </c:pt>
                <c:pt idx="73">
                  <c:v>1.4488532411903066E-2</c:v>
                </c:pt>
                <c:pt idx="74">
                  <c:v>1.4341761389351282E-2</c:v>
                </c:pt>
                <c:pt idx="75">
                  <c:v>1.3177884401894602E-2</c:v>
                </c:pt>
                <c:pt idx="76">
                  <c:v>1.3995226339722722E-2</c:v>
                </c:pt>
                <c:pt idx="77">
                  <c:v>1.381744711003785E-2</c:v>
                </c:pt>
                <c:pt idx="78">
                  <c:v>1.4639593068938472E-2</c:v>
                </c:pt>
                <c:pt idx="79">
                  <c:v>1.3514971162958744E-2</c:v>
                </c:pt>
                <c:pt idx="80">
                  <c:v>1.3349295249083459E-2</c:v>
                </c:pt>
                <c:pt idx="81">
                  <c:v>1.4160098229492712E-2</c:v>
                </c:pt>
                <c:pt idx="82">
                  <c:v>1.4060028510613387E-2</c:v>
                </c:pt>
                <c:pt idx="83">
                  <c:v>1.2950734581236523E-2</c:v>
                </c:pt>
                <c:pt idx="84">
                  <c:v>1.3826635265516973E-2</c:v>
                </c:pt>
                <c:pt idx="85">
                  <c:v>1.3713001124016522E-2</c:v>
                </c:pt>
                <c:pt idx="86">
                  <c:v>1.3619899467770535E-2</c:v>
                </c:pt>
                <c:pt idx="87">
                  <c:v>1.3528049736549308E-2</c:v>
                </c:pt>
                <c:pt idx="88">
                  <c:v>1.3455415444946217E-2</c:v>
                </c:pt>
                <c:pt idx="89">
                  <c:v>1.4373572593300965E-2</c:v>
                </c:pt>
                <c:pt idx="90">
                  <c:v>1.3311381230952213E-2</c:v>
                </c:pt>
                <c:pt idx="91">
                  <c:v>1.3257510284509388E-2</c:v>
                </c:pt>
                <c:pt idx="92">
                  <c:v>1.4176757743095791E-2</c:v>
                </c:pt>
                <c:pt idx="93">
                  <c:v>1.3115582119707092E-2</c:v>
                </c:pt>
                <c:pt idx="94">
                  <c:v>1.4052852496989399E-2</c:v>
                </c:pt>
                <c:pt idx="95">
                  <c:v>1.3966881017145827E-2</c:v>
                </c:pt>
                <c:pt idx="96">
                  <c:v>1.3914498767496619E-2</c:v>
                </c:pt>
                <c:pt idx="97">
                  <c:v>1.3830020905730711E-2</c:v>
                </c:pt>
                <c:pt idx="98">
                  <c:v>1.3746690576825094E-2</c:v>
                </c:pt>
                <c:pt idx="99">
                  <c:v>1.3695684171732614E-2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A6C-4FC7-839B-A0BFC633BB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98736"/>
        <c:axId val="13891792"/>
      </c:scatterChart>
      <c:valAx>
        <c:axId val="4617902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3262751"/>
        <c:crosses val="autoZero"/>
        <c:crossBetween val="midCat"/>
      </c:valAx>
      <c:valAx>
        <c:axId val="44326275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GDP/c ($k/person)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1790287"/>
        <c:crosses val="autoZero"/>
        <c:crossBetween val="midCat"/>
      </c:valAx>
      <c:valAx>
        <c:axId val="13891792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98736"/>
        <c:crosses val="max"/>
        <c:crossBetween val="midCat"/>
      </c:valAx>
      <c:valAx>
        <c:axId val="138987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917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GGDP!$AL$8:$AL$207</c:f>
              <c:numCache>
                <c:formatCode>General</c:formatCode>
                <c:ptCount val="200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>
                  <c:v>2017</c:v>
                </c:pt>
                <c:pt idx="17">
                  <c:v>2018</c:v>
                </c:pt>
                <c:pt idx="18">
                  <c:v>2019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  <c:pt idx="24">
                  <c:v>2025</c:v>
                </c:pt>
                <c:pt idx="25">
                  <c:v>2026</c:v>
                </c:pt>
                <c:pt idx="26">
                  <c:v>2027</c:v>
                </c:pt>
                <c:pt idx="27">
                  <c:v>2028</c:v>
                </c:pt>
                <c:pt idx="28">
                  <c:v>2029</c:v>
                </c:pt>
                <c:pt idx="29">
                  <c:v>2030</c:v>
                </c:pt>
                <c:pt idx="30">
                  <c:v>2031</c:v>
                </c:pt>
                <c:pt idx="31">
                  <c:v>2032</c:v>
                </c:pt>
                <c:pt idx="32">
                  <c:v>2033</c:v>
                </c:pt>
                <c:pt idx="33">
                  <c:v>2034</c:v>
                </c:pt>
                <c:pt idx="34">
                  <c:v>2035</c:v>
                </c:pt>
                <c:pt idx="35">
                  <c:v>2036</c:v>
                </c:pt>
                <c:pt idx="36">
                  <c:v>2037</c:v>
                </c:pt>
                <c:pt idx="37">
                  <c:v>2038</c:v>
                </c:pt>
                <c:pt idx="38">
                  <c:v>2039</c:v>
                </c:pt>
                <c:pt idx="39">
                  <c:v>2040</c:v>
                </c:pt>
                <c:pt idx="40">
                  <c:v>2041</c:v>
                </c:pt>
                <c:pt idx="41">
                  <c:v>2042</c:v>
                </c:pt>
                <c:pt idx="42">
                  <c:v>2043</c:v>
                </c:pt>
                <c:pt idx="43">
                  <c:v>2044</c:v>
                </c:pt>
                <c:pt idx="44">
                  <c:v>2045</c:v>
                </c:pt>
                <c:pt idx="45">
                  <c:v>2046</c:v>
                </c:pt>
                <c:pt idx="46">
                  <c:v>2047</c:v>
                </c:pt>
                <c:pt idx="47">
                  <c:v>2048</c:v>
                </c:pt>
                <c:pt idx="48">
                  <c:v>2049</c:v>
                </c:pt>
                <c:pt idx="49">
                  <c:v>2050</c:v>
                </c:pt>
                <c:pt idx="50">
                  <c:v>2051</c:v>
                </c:pt>
                <c:pt idx="51">
                  <c:v>2052</c:v>
                </c:pt>
                <c:pt idx="52">
                  <c:v>2053</c:v>
                </c:pt>
                <c:pt idx="53">
                  <c:v>2054</c:v>
                </c:pt>
                <c:pt idx="54">
                  <c:v>2055</c:v>
                </c:pt>
                <c:pt idx="55">
                  <c:v>2056</c:v>
                </c:pt>
                <c:pt idx="56">
                  <c:v>2057</c:v>
                </c:pt>
                <c:pt idx="57">
                  <c:v>2058</c:v>
                </c:pt>
                <c:pt idx="58">
                  <c:v>2059</c:v>
                </c:pt>
                <c:pt idx="59">
                  <c:v>2060</c:v>
                </c:pt>
                <c:pt idx="60">
                  <c:v>2061</c:v>
                </c:pt>
                <c:pt idx="61">
                  <c:v>2062</c:v>
                </c:pt>
                <c:pt idx="62">
                  <c:v>2063</c:v>
                </c:pt>
                <c:pt idx="63">
                  <c:v>2064</c:v>
                </c:pt>
                <c:pt idx="64">
                  <c:v>2065</c:v>
                </c:pt>
                <c:pt idx="65">
                  <c:v>2066</c:v>
                </c:pt>
                <c:pt idx="66">
                  <c:v>2067</c:v>
                </c:pt>
                <c:pt idx="67">
                  <c:v>2068</c:v>
                </c:pt>
                <c:pt idx="68">
                  <c:v>2069</c:v>
                </c:pt>
                <c:pt idx="69">
                  <c:v>2070</c:v>
                </c:pt>
                <c:pt idx="70">
                  <c:v>2071</c:v>
                </c:pt>
                <c:pt idx="71">
                  <c:v>2072</c:v>
                </c:pt>
                <c:pt idx="72">
                  <c:v>2073</c:v>
                </c:pt>
                <c:pt idx="73">
                  <c:v>2074</c:v>
                </c:pt>
                <c:pt idx="74">
                  <c:v>2075</c:v>
                </c:pt>
                <c:pt idx="75">
                  <c:v>2076</c:v>
                </c:pt>
                <c:pt idx="76">
                  <c:v>2077</c:v>
                </c:pt>
                <c:pt idx="77">
                  <c:v>2078</c:v>
                </c:pt>
                <c:pt idx="78">
                  <c:v>2079</c:v>
                </c:pt>
                <c:pt idx="79">
                  <c:v>2080</c:v>
                </c:pt>
                <c:pt idx="80">
                  <c:v>2081</c:v>
                </c:pt>
                <c:pt idx="81">
                  <c:v>2082</c:v>
                </c:pt>
                <c:pt idx="82">
                  <c:v>2083</c:v>
                </c:pt>
                <c:pt idx="83">
                  <c:v>2084</c:v>
                </c:pt>
                <c:pt idx="84">
                  <c:v>2085</c:v>
                </c:pt>
                <c:pt idx="85">
                  <c:v>2086</c:v>
                </c:pt>
                <c:pt idx="86">
                  <c:v>2087</c:v>
                </c:pt>
                <c:pt idx="87">
                  <c:v>2088</c:v>
                </c:pt>
                <c:pt idx="88">
                  <c:v>2089</c:v>
                </c:pt>
                <c:pt idx="89">
                  <c:v>2090</c:v>
                </c:pt>
                <c:pt idx="90">
                  <c:v>2091</c:v>
                </c:pt>
                <c:pt idx="91">
                  <c:v>2092</c:v>
                </c:pt>
                <c:pt idx="92">
                  <c:v>2093</c:v>
                </c:pt>
                <c:pt idx="93">
                  <c:v>2094</c:v>
                </c:pt>
                <c:pt idx="94">
                  <c:v>2095</c:v>
                </c:pt>
                <c:pt idx="95">
                  <c:v>2096</c:v>
                </c:pt>
                <c:pt idx="96">
                  <c:v>2097</c:v>
                </c:pt>
                <c:pt idx="97">
                  <c:v>2098</c:v>
                </c:pt>
                <c:pt idx="98">
                  <c:v>2099</c:v>
                </c:pt>
                <c:pt idx="99">
                  <c:v>2100</c:v>
                </c:pt>
                <c:pt idx="100">
                  <c:v>2101</c:v>
                </c:pt>
                <c:pt idx="101">
                  <c:v>2102</c:v>
                </c:pt>
                <c:pt idx="102">
                  <c:v>2103</c:v>
                </c:pt>
                <c:pt idx="103">
                  <c:v>2104</c:v>
                </c:pt>
                <c:pt idx="104">
                  <c:v>2105</c:v>
                </c:pt>
                <c:pt idx="105">
                  <c:v>2106</c:v>
                </c:pt>
                <c:pt idx="106">
                  <c:v>2107</c:v>
                </c:pt>
                <c:pt idx="107">
                  <c:v>2108</c:v>
                </c:pt>
                <c:pt idx="108">
                  <c:v>2109</c:v>
                </c:pt>
                <c:pt idx="109">
                  <c:v>2110</c:v>
                </c:pt>
                <c:pt idx="110">
                  <c:v>2111</c:v>
                </c:pt>
                <c:pt idx="111">
                  <c:v>2112</c:v>
                </c:pt>
                <c:pt idx="112">
                  <c:v>2113</c:v>
                </c:pt>
                <c:pt idx="113">
                  <c:v>2114</c:v>
                </c:pt>
                <c:pt idx="114">
                  <c:v>2115</c:v>
                </c:pt>
                <c:pt idx="115">
                  <c:v>2116</c:v>
                </c:pt>
                <c:pt idx="116">
                  <c:v>2117</c:v>
                </c:pt>
                <c:pt idx="117">
                  <c:v>2118</c:v>
                </c:pt>
                <c:pt idx="118">
                  <c:v>2119</c:v>
                </c:pt>
                <c:pt idx="119">
                  <c:v>2120</c:v>
                </c:pt>
                <c:pt idx="120">
                  <c:v>2121</c:v>
                </c:pt>
                <c:pt idx="121">
                  <c:v>2122</c:v>
                </c:pt>
                <c:pt idx="122">
                  <c:v>2123</c:v>
                </c:pt>
                <c:pt idx="123">
                  <c:v>2124</c:v>
                </c:pt>
                <c:pt idx="124">
                  <c:v>2125</c:v>
                </c:pt>
                <c:pt idx="125">
                  <c:v>2126</c:v>
                </c:pt>
                <c:pt idx="126">
                  <c:v>2127</c:v>
                </c:pt>
                <c:pt idx="127">
                  <c:v>2128</c:v>
                </c:pt>
                <c:pt idx="128">
                  <c:v>2129</c:v>
                </c:pt>
                <c:pt idx="129">
                  <c:v>2130</c:v>
                </c:pt>
                <c:pt idx="130">
                  <c:v>2131</c:v>
                </c:pt>
                <c:pt idx="131">
                  <c:v>2132</c:v>
                </c:pt>
                <c:pt idx="132">
                  <c:v>2133</c:v>
                </c:pt>
                <c:pt idx="133">
                  <c:v>2134</c:v>
                </c:pt>
                <c:pt idx="134">
                  <c:v>2135</c:v>
                </c:pt>
                <c:pt idx="135">
                  <c:v>2136</c:v>
                </c:pt>
                <c:pt idx="136">
                  <c:v>2137</c:v>
                </c:pt>
                <c:pt idx="137">
                  <c:v>2138</c:v>
                </c:pt>
                <c:pt idx="138">
                  <c:v>2139</c:v>
                </c:pt>
                <c:pt idx="139">
                  <c:v>2140</c:v>
                </c:pt>
                <c:pt idx="140">
                  <c:v>2141</c:v>
                </c:pt>
                <c:pt idx="141">
                  <c:v>2142</c:v>
                </c:pt>
                <c:pt idx="142">
                  <c:v>2143</c:v>
                </c:pt>
                <c:pt idx="143">
                  <c:v>2144</c:v>
                </c:pt>
                <c:pt idx="144">
                  <c:v>2145</c:v>
                </c:pt>
                <c:pt idx="145">
                  <c:v>2146</c:v>
                </c:pt>
                <c:pt idx="146">
                  <c:v>2147</c:v>
                </c:pt>
                <c:pt idx="147">
                  <c:v>2148</c:v>
                </c:pt>
                <c:pt idx="148">
                  <c:v>2149</c:v>
                </c:pt>
                <c:pt idx="149">
                  <c:v>2150</c:v>
                </c:pt>
                <c:pt idx="150">
                  <c:v>2151</c:v>
                </c:pt>
                <c:pt idx="151">
                  <c:v>2152</c:v>
                </c:pt>
                <c:pt idx="152">
                  <c:v>2153</c:v>
                </c:pt>
                <c:pt idx="153">
                  <c:v>2154</c:v>
                </c:pt>
                <c:pt idx="154">
                  <c:v>2155</c:v>
                </c:pt>
                <c:pt idx="155">
                  <c:v>2156</c:v>
                </c:pt>
                <c:pt idx="156">
                  <c:v>2157</c:v>
                </c:pt>
                <c:pt idx="157">
                  <c:v>2158</c:v>
                </c:pt>
                <c:pt idx="158">
                  <c:v>2159</c:v>
                </c:pt>
                <c:pt idx="159">
                  <c:v>2160</c:v>
                </c:pt>
                <c:pt idx="160">
                  <c:v>2161</c:v>
                </c:pt>
                <c:pt idx="161">
                  <c:v>2162</c:v>
                </c:pt>
                <c:pt idx="162">
                  <c:v>2163</c:v>
                </c:pt>
                <c:pt idx="163">
                  <c:v>2164</c:v>
                </c:pt>
                <c:pt idx="164">
                  <c:v>2165</c:v>
                </c:pt>
                <c:pt idx="165">
                  <c:v>2166</c:v>
                </c:pt>
                <c:pt idx="166">
                  <c:v>2167</c:v>
                </c:pt>
                <c:pt idx="167">
                  <c:v>2168</c:v>
                </c:pt>
                <c:pt idx="168">
                  <c:v>2169</c:v>
                </c:pt>
                <c:pt idx="169">
                  <c:v>2170</c:v>
                </c:pt>
                <c:pt idx="170">
                  <c:v>2171</c:v>
                </c:pt>
                <c:pt idx="171">
                  <c:v>2172</c:v>
                </c:pt>
                <c:pt idx="172">
                  <c:v>2173</c:v>
                </c:pt>
                <c:pt idx="173">
                  <c:v>2174</c:v>
                </c:pt>
                <c:pt idx="174">
                  <c:v>2175</c:v>
                </c:pt>
                <c:pt idx="175">
                  <c:v>2176</c:v>
                </c:pt>
                <c:pt idx="176">
                  <c:v>2177</c:v>
                </c:pt>
                <c:pt idx="177">
                  <c:v>2178</c:v>
                </c:pt>
                <c:pt idx="178">
                  <c:v>2179</c:v>
                </c:pt>
                <c:pt idx="179">
                  <c:v>2180</c:v>
                </c:pt>
                <c:pt idx="180">
                  <c:v>2181</c:v>
                </c:pt>
                <c:pt idx="181">
                  <c:v>2182</c:v>
                </c:pt>
                <c:pt idx="182">
                  <c:v>2183</c:v>
                </c:pt>
                <c:pt idx="183">
                  <c:v>2184</c:v>
                </c:pt>
                <c:pt idx="184">
                  <c:v>2185</c:v>
                </c:pt>
                <c:pt idx="185">
                  <c:v>2186</c:v>
                </c:pt>
                <c:pt idx="186">
                  <c:v>2187</c:v>
                </c:pt>
                <c:pt idx="187">
                  <c:v>2188</c:v>
                </c:pt>
                <c:pt idx="188">
                  <c:v>2189</c:v>
                </c:pt>
                <c:pt idx="189">
                  <c:v>2190</c:v>
                </c:pt>
                <c:pt idx="190">
                  <c:v>2191</c:v>
                </c:pt>
                <c:pt idx="191">
                  <c:v>2192</c:v>
                </c:pt>
                <c:pt idx="192">
                  <c:v>2193</c:v>
                </c:pt>
                <c:pt idx="193">
                  <c:v>2194</c:v>
                </c:pt>
                <c:pt idx="194">
                  <c:v>2195</c:v>
                </c:pt>
                <c:pt idx="195">
                  <c:v>2196</c:v>
                </c:pt>
                <c:pt idx="196">
                  <c:v>2197</c:v>
                </c:pt>
                <c:pt idx="197">
                  <c:v>2198</c:v>
                </c:pt>
                <c:pt idx="198">
                  <c:v>2199</c:v>
                </c:pt>
                <c:pt idx="199">
                  <c:v>2200</c:v>
                </c:pt>
              </c:numCache>
            </c:numRef>
          </c:xVal>
          <c:yVal>
            <c:numRef>
              <c:f>GGDP!$AN$8:$AN$207</c:f>
              <c:numCache>
                <c:formatCode>General</c:formatCode>
                <c:ptCount val="200"/>
                <c:pt idx="0">
                  <c:v>6.1241300000000001</c:v>
                </c:pt>
                <c:pt idx="1">
                  <c:v>6.2025399999999999</c:v>
                </c:pt>
                <c:pt idx="2">
                  <c:v>6.2819000000000003</c:v>
                </c:pt>
                <c:pt idx="3">
                  <c:v>6.3616999999999999</c:v>
                </c:pt>
                <c:pt idx="4">
                  <c:v>6.44191</c:v>
                </c:pt>
                <c:pt idx="5">
                  <c:v>6.5226699999999997</c:v>
                </c:pt>
                <c:pt idx="6">
                  <c:v>6.6037699999999999</c:v>
                </c:pt>
                <c:pt idx="7">
                  <c:v>6.6855599999999997</c:v>
                </c:pt>
                <c:pt idx="8">
                  <c:v>6.7673899999999998</c:v>
                </c:pt>
                <c:pt idx="9">
                  <c:v>6.8489100000000001</c:v>
                </c:pt>
                <c:pt idx="10">
                  <c:v>6.9308100000000001</c:v>
                </c:pt>
                <c:pt idx="11">
                  <c:v>7.0122799999999996</c:v>
                </c:pt>
                <c:pt idx="12">
                  <c:v>7.0936000000000003</c:v>
                </c:pt>
                <c:pt idx="13">
                  <c:v>7.1743899999999998</c:v>
                </c:pt>
                <c:pt idx="14">
                  <c:v>7.2547100000000002</c:v>
                </c:pt>
                <c:pt idx="15">
                  <c:v>7.3345799999999999</c:v>
                </c:pt>
                <c:pt idx="16">
                  <c:v>7.4134500000000001</c:v>
                </c:pt>
                <c:pt idx="17">
                  <c:v>7.4916200000000002</c:v>
                </c:pt>
                <c:pt idx="18">
                  <c:v>7.5686</c:v>
                </c:pt>
                <c:pt idx="19">
                  <c:v>7.6446699999999996</c:v>
                </c:pt>
                <c:pt idx="20">
                  <c:v>7.71957</c:v>
                </c:pt>
                <c:pt idx="21">
                  <c:v>7.78965</c:v>
                </c:pt>
                <c:pt idx="22">
                  <c:v>7.8540200000000002</c:v>
                </c:pt>
                <c:pt idx="23">
                  <c:v>7.9207999999999998</c:v>
                </c:pt>
                <c:pt idx="24">
                  <c:v>7.9941199999999997</c:v>
                </c:pt>
                <c:pt idx="25">
                  <c:v>8.0674600000000005</c:v>
                </c:pt>
                <c:pt idx="26">
                  <c:v>8.1400100000000002</c:v>
                </c:pt>
                <c:pt idx="27">
                  <c:v>8.2117100000000001</c:v>
                </c:pt>
                <c:pt idx="28">
                  <c:v>8.2825000000000006</c:v>
                </c:pt>
                <c:pt idx="29">
                  <c:v>8.3523099999999992</c:v>
                </c:pt>
                <c:pt idx="30">
                  <c:v>8.4210799999999999</c:v>
                </c:pt>
                <c:pt idx="31">
                  <c:v>8.4887700000000006</c:v>
                </c:pt>
                <c:pt idx="32">
                  <c:v>8.5553000000000008</c:v>
                </c:pt>
                <c:pt idx="33">
                  <c:v>8.6205999999999996</c:v>
                </c:pt>
                <c:pt idx="34">
                  <c:v>8.6846300000000003</c:v>
                </c:pt>
                <c:pt idx="35">
                  <c:v>8.7473100000000006</c:v>
                </c:pt>
                <c:pt idx="36">
                  <c:v>8.8086099999999998</c:v>
                </c:pt>
                <c:pt idx="37">
                  <c:v>8.8684899999999995</c:v>
                </c:pt>
                <c:pt idx="38">
                  <c:v>8.9268999999999998</c:v>
                </c:pt>
                <c:pt idx="39">
                  <c:v>8.9838199999999997</c:v>
                </c:pt>
                <c:pt idx="40">
                  <c:v>9.0392200000000003</c:v>
                </c:pt>
                <c:pt idx="41">
                  <c:v>9.0932600000000008</c:v>
                </c:pt>
                <c:pt idx="42">
                  <c:v>9.1459600000000005</c:v>
                </c:pt>
                <c:pt idx="43">
                  <c:v>9.1972799999999992</c:v>
                </c:pt>
                <c:pt idx="44">
                  <c:v>9.2472200000000004</c:v>
                </c:pt>
                <c:pt idx="45">
                  <c:v>9.29575</c:v>
                </c:pt>
                <c:pt idx="46">
                  <c:v>9.3428699999999996</c:v>
                </c:pt>
                <c:pt idx="47">
                  <c:v>9.3885799999999993</c:v>
                </c:pt>
                <c:pt idx="48">
                  <c:v>9.4328599999999998</c:v>
                </c:pt>
                <c:pt idx="49">
                  <c:v>9.4756900000000002</c:v>
                </c:pt>
                <c:pt idx="50">
                  <c:v>9.51708</c:v>
                </c:pt>
                <c:pt idx="51">
                  <c:v>9.5570900000000005</c:v>
                </c:pt>
                <c:pt idx="52">
                  <c:v>9.5957000000000008</c:v>
                </c:pt>
                <c:pt idx="53">
                  <c:v>9.6329100000000007</c:v>
                </c:pt>
                <c:pt idx="54">
                  <c:v>9.6686999999999994</c:v>
                </c:pt>
                <c:pt idx="55">
                  <c:v>9.7030700000000003</c:v>
                </c:pt>
                <c:pt idx="56">
                  <c:v>9.7359899999999993</c:v>
                </c:pt>
                <c:pt idx="57">
                  <c:v>9.7674400000000006</c:v>
                </c:pt>
                <c:pt idx="58">
                  <c:v>9.7974599999999992</c:v>
                </c:pt>
                <c:pt idx="59">
                  <c:v>9.8260400000000008</c:v>
                </c:pt>
                <c:pt idx="60">
                  <c:v>9.8531999999999993</c:v>
                </c:pt>
                <c:pt idx="61">
                  <c:v>9.8791899999999995</c:v>
                </c:pt>
                <c:pt idx="62">
                  <c:v>9.9040099999999995</c:v>
                </c:pt>
                <c:pt idx="63">
                  <c:v>9.9277099999999994</c:v>
                </c:pt>
                <c:pt idx="64">
                  <c:v>9.95031</c:v>
                </c:pt>
                <c:pt idx="65">
                  <c:v>9.9718099999999996</c:v>
                </c:pt>
                <c:pt idx="66">
                  <c:v>9.9922299999999993</c:v>
                </c:pt>
                <c:pt idx="67">
                  <c:v>10.0116</c:v>
                </c:pt>
                <c:pt idx="68">
                  <c:v>10.0298</c:v>
                </c:pt>
                <c:pt idx="69">
                  <c:v>10.047000000000001</c:v>
                </c:pt>
                <c:pt idx="70">
                  <c:v>10.0631</c:v>
                </c:pt>
                <c:pt idx="71">
                  <c:v>10.078099999999999</c:v>
                </c:pt>
                <c:pt idx="72">
                  <c:v>10.092000000000001</c:v>
                </c:pt>
                <c:pt idx="73">
                  <c:v>10.104900000000001</c:v>
                </c:pt>
                <c:pt idx="74">
                  <c:v>10.1166</c:v>
                </c:pt>
                <c:pt idx="75">
                  <c:v>10.1272</c:v>
                </c:pt>
                <c:pt idx="76">
                  <c:v>10.136699999999999</c:v>
                </c:pt>
                <c:pt idx="77">
                  <c:v>10.145099999999999</c:v>
                </c:pt>
                <c:pt idx="78">
                  <c:v>10.1525</c:v>
                </c:pt>
                <c:pt idx="79">
                  <c:v>10.1587</c:v>
                </c:pt>
                <c:pt idx="80">
                  <c:v>10.164</c:v>
                </c:pt>
                <c:pt idx="81">
                  <c:v>10.168200000000001</c:v>
                </c:pt>
                <c:pt idx="82">
                  <c:v>10.1714</c:v>
                </c:pt>
                <c:pt idx="83">
                  <c:v>10.1737</c:v>
                </c:pt>
                <c:pt idx="84">
                  <c:v>10.1751</c:v>
                </c:pt>
                <c:pt idx="85">
                  <c:v>10.175599999999999</c:v>
                </c:pt>
                <c:pt idx="86">
                  <c:v>10.1753</c:v>
                </c:pt>
                <c:pt idx="87">
                  <c:v>10.174300000000001</c:v>
                </c:pt>
                <c:pt idx="88">
                  <c:v>10.172499999999999</c:v>
                </c:pt>
                <c:pt idx="89">
                  <c:v>10.1699</c:v>
                </c:pt>
                <c:pt idx="90">
                  <c:v>10.166600000000001</c:v>
                </c:pt>
                <c:pt idx="91">
                  <c:v>10.1625</c:v>
                </c:pt>
                <c:pt idx="92">
                  <c:v>10.1577</c:v>
                </c:pt>
                <c:pt idx="93">
                  <c:v>10.151999999999999</c:v>
                </c:pt>
                <c:pt idx="94">
                  <c:v>10.1456</c:v>
                </c:pt>
                <c:pt idx="95">
                  <c:v>10.138199999999999</c:v>
                </c:pt>
                <c:pt idx="96">
                  <c:v>10.130100000000001</c:v>
                </c:pt>
                <c:pt idx="97">
                  <c:v>10.121</c:v>
                </c:pt>
                <c:pt idx="98">
                  <c:v>10.111000000000001</c:v>
                </c:pt>
                <c:pt idx="99">
                  <c:v>10.100199999999999</c:v>
                </c:pt>
                <c:pt idx="100">
                  <c:v>10.0885</c:v>
                </c:pt>
                <c:pt idx="101">
                  <c:v>10.0761</c:v>
                </c:pt>
                <c:pt idx="102">
                  <c:v>10.0632</c:v>
                </c:pt>
                <c:pt idx="103">
                  <c:v>10.0503</c:v>
                </c:pt>
                <c:pt idx="104">
                  <c:v>10.0373</c:v>
                </c:pt>
                <c:pt idx="105">
                  <c:v>10.0243</c:v>
                </c:pt>
                <c:pt idx="106">
                  <c:v>10.0113</c:v>
                </c:pt>
                <c:pt idx="107">
                  <c:v>9.99831</c:v>
                </c:pt>
                <c:pt idx="108">
                  <c:v>9.9852399999999992</c:v>
                </c:pt>
                <c:pt idx="109">
                  <c:v>9.9721100000000007</c:v>
                </c:pt>
                <c:pt idx="110">
                  <c:v>9.9589200000000009</c:v>
                </c:pt>
                <c:pt idx="111">
                  <c:v>9.9456799999999994</c:v>
                </c:pt>
                <c:pt idx="112">
                  <c:v>9.9323599999999992</c:v>
                </c:pt>
                <c:pt idx="113">
                  <c:v>9.9189699999999998</c:v>
                </c:pt>
                <c:pt idx="114">
                  <c:v>9.9052399999999992</c:v>
                </c:pt>
                <c:pt idx="115">
                  <c:v>9.8914200000000001</c:v>
                </c:pt>
                <c:pt idx="116">
                  <c:v>9.8775200000000005</c:v>
                </c:pt>
                <c:pt idx="117">
                  <c:v>9.8635300000000008</c:v>
                </c:pt>
                <c:pt idx="118">
                  <c:v>9.8494499999999992</c:v>
                </c:pt>
                <c:pt idx="119">
                  <c:v>9.8352799999999991</c:v>
                </c:pt>
                <c:pt idx="120">
                  <c:v>9.8210099999999994</c:v>
                </c:pt>
                <c:pt idx="121">
                  <c:v>9.8066499999999994</c:v>
                </c:pt>
                <c:pt idx="122">
                  <c:v>9.7921899999999997</c:v>
                </c:pt>
                <c:pt idx="123">
                  <c:v>9.7776200000000006</c:v>
                </c:pt>
                <c:pt idx="124">
                  <c:v>9.7629599999999996</c:v>
                </c:pt>
                <c:pt idx="125">
                  <c:v>9.7480100000000007</c:v>
                </c:pt>
                <c:pt idx="126">
                  <c:v>9.7329600000000003</c:v>
                </c:pt>
                <c:pt idx="127">
                  <c:v>9.7178000000000004</c:v>
                </c:pt>
                <c:pt idx="128">
                  <c:v>9.7025400000000008</c:v>
                </c:pt>
                <c:pt idx="129">
                  <c:v>9.6870899999999995</c:v>
                </c:pt>
                <c:pt idx="130">
                  <c:v>9.6715300000000006</c:v>
                </c:pt>
                <c:pt idx="131">
                  <c:v>9.6558600000000006</c:v>
                </c:pt>
                <c:pt idx="132">
                  <c:v>9.6400900000000007</c:v>
                </c:pt>
                <c:pt idx="133">
                  <c:v>9.6242199999999993</c:v>
                </c:pt>
                <c:pt idx="134">
                  <c:v>9.6082400000000003</c:v>
                </c:pt>
                <c:pt idx="135">
                  <c:v>9.5921599999999998</c:v>
                </c:pt>
                <c:pt idx="136">
                  <c:v>9.5759699999999999</c:v>
                </c:pt>
                <c:pt idx="137">
                  <c:v>9.5594900000000003</c:v>
                </c:pt>
                <c:pt idx="138">
                  <c:v>9.5428999999999995</c:v>
                </c:pt>
                <c:pt idx="139">
                  <c:v>9.5257500000000004</c:v>
                </c:pt>
                <c:pt idx="140">
                  <c:v>9.5085099999999994</c:v>
                </c:pt>
                <c:pt idx="141">
                  <c:v>9.4911600000000007</c:v>
                </c:pt>
                <c:pt idx="142">
                  <c:v>9.4737200000000001</c:v>
                </c:pt>
                <c:pt idx="143">
                  <c:v>9.4561899999999994</c:v>
                </c:pt>
                <c:pt idx="144">
                  <c:v>9.4385499999999993</c:v>
                </c:pt>
                <c:pt idx="145">
                  <c:v>9.4208200000000009</c:v>
                </c:pt>
                <c:pt idx="146">
                  <c:v>9.4029900000000008</c:v>
                </c:pt>
                <c:pt idx="147">
                  <c:v>9.3846699999999998</c:v>
                </c:pt>
                <c:pt idx="148">
                  <c:v>9.3662600000000005</c:v>
                </c:pt>
                <c:pt idx="149">
                  <c:v>9.3477599999999992</c:v>
                </c:pt>
                <c:pt idx="150">
                  <c:v>9.3288700000000002</c:v>
                </c:pt>
                <c:pt idx="151">
                  <c:v>9.3098899999999993</c:v>
                </c:pt>
                <c:pt idx="152">
                  <c:v>9.2908200000000001</c:v>
                </c:pt>
                <c:pt idx="153">
                  <c:v>9.2716600000000007</c:v>
                </c:pt>
                <c:pt idx="154">
                  <c:v>9.2524099999999994</c:v>
                </c:pt>
                <c:pt idx="155">
                  <c:v>9.2330699999999997</c:v>
                </c:pt>
                <c:pt idx="156">
                  <c:v>9.2136399999999998</c:v>
                </c:pt>
                <c:pt idx="157">
                  <c:v>9.1941199999999998</c:v>
                </c:pt>
                <c:pt idx="158">
                  <c:v>9.1741600000000005</c:v>
                </c:pt>
                <c:pt idx="159">
                  <c:v>9.1541099999999993</c:v>
                </c:pt>
                <c:pt idx="160">
                  <c:v>9.1339799999999993</c:v>
                </c:pt>
                <c:pt idx="161">
                  <c:v>9.1137700000000006</c:v>
                </c:pt>
                <c:pt idx="162">
                  <c:v>9.0934699999999999</c:v>
                </c:pt>
                <c:pt idx="163">
                  <c:v>9.0730900000000005</c:v>
                </c:pt>
                <c:pt idx="164">
                  <c:v>9.0526199999999992</c:v>
                </c:pt>
                <c:pt idx="165">
                  <c:v>9.0320699999999992</c:v>
                </c:pt>
                <c:pt idx="166">
                  <c:v>9.0112400000000008</c:v>
                </c:pt>
                <c:pt idx="167">
                  <c:v>8.9903300000000002</c:v>
                </c:pt>
                <c:pt idx="168">
                  <c:v>8.9693400000000008</c:v>
                </c:pt>
                <c:pt idx="169">
                  <c:v>8.9482700000000008</c:v>
                </c:pt>
                <c:pt idx="170">
                  <c:v>8.9271200000000004</c:v>
                </c:pt>
                <c:pt idx="171">
                  <c:v>8.9052100000000003</c:v>
                </c:pt>
                <c:pt idx="172">
                  <c:v>8.8832400000000007</c:v>
                </c:pt>
                <c:pt idx="173">
                  <c:v>8.8612000000000002</c:v>
                </c:pt>
                <c:pt idx="174">
                  <c:v>8.8390799999999992</c:v>
                </c:pt>
                <c:pt idx="175">
                  <c:v>8.8169000000000004</c:v>
                </c:pt>
                <c:pt idx="176">
                  <c:v>8.7946500000000007</c:v>
                </c:pt>
                <c:pt idx="177">
                  <c:v>8.7723300000000002</c:v>
                </c:pt>
                <c:pt idx="178">
                  <c:v>8.7499500000000001</c:v>
                </c:pt>
                <c:pt idx="179">
                  <c:v>8.7274899999999995</c:v>
                </c:pt>
                <c:pt idx="180">
                  <c:v>8.7049699999999994</c:v>
                </c:pt>
                <c:pt idx="181">
                  <c:v>8.6823800000000002</c:v>
                </c:pt>
                <c:pt idx="182">
                  <c:v>8.6597299999999997</c:v>
                </c:pt>
                <c:pt idx="183">
                  <c:v>8.6370100000000001</c:v>
                </c:pt>
                <c:pt idx="184">
                  <c:v>8.6142199999999995</c:v>
                </c:pt>
                <c:pt idx="185">
                  <c:v>8.5913699999999995</c:v>
                </c:pt>
                <c:pt idx="186">
                  <c:v>8.5680599999999991</c:v>
                </c:pt>
                <c:pt idx="187">
                  <c:v>8.5446799999999996</c:v>
                </c:pt>
                <c:pt idx="188">
                  <c:v>8.5212500000000002</c:v>
                </c:pt>
                <c:pt idx="189">
                  <c:v>8.4977599999999995</c:v>
                </c:pt>
                <c:pt idx="190">
                  <c:v>8.4742099999999994</c:v>
                </c:pt>
                <c:pt idx="191">
                  <c:v>8.4506099999999993</c:v>
                </c:pt>
                <c:pt idx="192">
                  <c:v>8.4269400000000001</c:v>
                </c:pt>
                <c:pt idx="193">
                  <c:v>8.4032199999999992</c:v>
                </c:pt>
                <c:pt idx="194">
                  <c:v>8.3794400000000007</c:v>
                </c:pt>
                <c:pt idx="195">
                  <c:v>8.3556000000000008</c:v>
                </c:pt>
                <c:pt idx="196">
                  <c:v>8.3317099999999993</c:v>
                </c:pt>
                <c:pt idx="197">
                  <c:v>8.3077699999999997</c:v>
                </c:pt>
                <c:pt idx="198">
                  <c:v>8.2837599999999991</c:v>
                </c:pt>
                <c:pt idx="199">
                  <c:v>8.2597100000000001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45-4980-B608-43F2DEB357FD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GGDP!$L$8:$L$108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xVal>
          <c:yVal>
            <c:numRef>
              <c:f>GGDP!$M$8:$M$108</c:f>
              <c:numCache>
                <c:formatCode>General</c:formatCode>
                <c:ptCount val="101"/>
                <c:pt idx="0">
                  <c:v>6.11</c:v>
                </c:pt>
                <c:pt idx="1">
                  <c:v>6.19</c:v>
                </c:pt>
                <c:pt idx="2">
                  <c:v>6.27</c:v>
                </c:pt>
                <c:pt idx="3">
                  <c:v>6.35</c:v>
                </c:pt>
                <c:pt idx="4">
                  <c:v>6.43</c:v>
                </c:pt>
                <c:pt idx="5">
                  <c:v>6.51</c:v>
                </c:pt>
                <c:pt idx="6">
                  <c:v>6.6</c:v>
                </c:pt>
                <c:pt idx="7">
                  <c:v>6.68</c:v>
                </c:pt>
                <c:pt idx="8">
                  <c:v>6.77</c:v>
                </c:pt>
                <c:pt idx="9">
                  <c:v>6.85</c:v>
                </c:pt>
                <c:pt idx="10">
                  <c:v>6.94</c:v>
                </c:pt>
                <c:pt idx="11">
                  <c:v>7.03</c:v>
                </c:pt>
                <c:pt idx="12">
                  <c:v>7.11</c:v>
                </c:pt>
                <c:pt idx="13">
                  <c:v>7.2</c:v>
                </c:pt>
                <c:pt idx="14">
                  <c:v>7.29</c:v>
                </c:pt>
                <c:pt idx="15">
                  <c:v>7.38</c:v>
                </c:pt>
                <c:pt idx="16">
                  <c:v>7.47</c:v>
                </c:pt>
                <c:pt idx="17">
                  <c:v>7.56</c:v>
                </c:pt>
                <c:pt idx="18">
                  <c:v>7.64</c:v>
                </c:pt>
                <c:pt idx="19">
                  <c:v>7.72</c:v>
                </c:pt>
                <c:pt idx="20">
                  <c:v>7.8</c:v>
                </c:pt>
                <c:pt idx="21">
                  <c:v>7.88</c:v>
                </c:pt>
                <c:pt idx="22">
                  <c:v>7.94</c:v>
                </c:pt>
                <c:pt idx="23">
                  <c:v>8.01</c:v>
                </c:pt>
                <c:pt idx="24">
                  <c:v>8.08</c:v>
                </c:pt>
                <c:pt idx="25">
                  <c:v>8.15</c:v>
                </c:pt>
                <c:pt idx="26">
                  <c:v>8.23</c:v>
                </c:pt>
                <c:pt idx="27">
                  <c:v>8.3000000000000007</c:v>
                </c:pt>
                <c:pt idx="28">
                  <c:v>8.3699999999999992</c:v>
                </c:pt>
                <c:pt idx="29">
                  <c:v>8.44</c:v>
                </c:pt>
                <c:pt idx="30">
                  <c:v>8.51</c:v>
                </c:pt>
                <c:pt idx="31">
                  <c:v>8.58</c:v>
                </c:pt>
                <c:pt idx="32">
                  <c:v>8.65</c:v>
                </c:pt>
                <c:pt idx="33">
                  <c:v>8.7100000000000009</c:v>
                </c:pt>
                <c:pt idx="34">
                  <c:v>8.7799999999999994</c:v>
                </c:pt>
                <c:pt idx="35">
                  <c:v>8.85</c:v>
                </c:pt>
                <c:pt idx="36">
                  <c:v>8.91</c:v>
                </c:pt>
                <c:pt idx="37">
                  <c:v>8.9700000000000006</c:v>
                </c:pt>
                <c:pt idx="38">
                  <c:v>9.0399999999999991</c:v>
                </c:pt>
                <c:pt idx="39">
                  <c:v>9.1</c:v>
                </c:pt>
                <c:pt idx="40">
                  <c:v>9.16</c:v>
                </c:pt>
                <c:pt idx="41">
                  <c:v>9.2200000000000006</c:v>
                </c:pt>
                <c:pt idx="42">
                  <c:v>9.27</c:v>
                </c:pt>
                <c:pt idx="43">
                  <c:v>9.33</c:v>
                </c:pt>
                <c:pt idx="44">
                  <c:v>9.39</c:v>
                </c:pt>
                <c:pt idx="45">
                  <c:v>9.44</c:v>
                </c:pt>
                <c:pt idx="46">
                  <c:v>9.49</c:v>
                </c:pt>
                <c:pt idx="47">
                  <c:v>9.5399999999999991</c:v>
                </c:pt>
                <c:pt idx="48">
                  <c:v>9.59</c:v>
                </c:pt>
                <c:pt idx="49">
                  <c:v>9.64</c:v>
                </c:pt>
                <c:pt idx="50">
                  <c:v>9.69</c:v>
                </c:pt>
                <c:pt idx="51">
                  <c:v>9.73</c:v>
                </c:pt>
                <c:pt idx="52">
                  <c:v>9.77</c:v>
                </c:pt>
                <c:pt idx="53">
                  <c:v>9.81</c:v>
                </c:pt>
                <c:pt idx="54">
                  <c:v>9.85</c:v>
                </c:pt>
                <c:pt idx="55">
                  <c:v>9.89</c:v>
                </c:pt>
                <c:pt idx="56">
                  <c:v>9.92</c:v>
                </c:pt>
                <c:pt idx="57">
                  <c:v>9.9600000000000009</c:v>
                </c:pt>
                <c:pt idx="58">
                  <c:v>9.99</c:v>
                </c:pt>
                <c:pt idx="59">
                  <c:v>10.02</c:v>
                </c:pt>
                <c:pt idx="60">
                  <c:v>10.050000000000001</c:v>
                </c:pt>
                <c:pt idx="61">
                  <c:v>10.08</c:v>
                </c:pt>
                <c:pt idx="62">
                  <c:v>10.11</c:v>
                </c:pt>
                <c:pt idx="63">
                  <c:v>10.130000000000001</c:v>
                </c:pt>
                <c:pt idx="64">
                  <c:v>10.16</c:v>
                </c:pt>
                <c:pt idx="65">
                  <c:v>10.18</c:v>
                </c:pt>
                <c:pt idx="66">
                  <c:v>10.210000000000001</c:v>
                </c:pt>
                <c:pt idx="67">
                  <c:v>10.23</c:v>
                </c:pt>
                <c:pt idx="68">
                  <c:v>10.25</c:v>
                </c:pt>
                <c:pt idx="69">
                  <c:v>10.27</c:v>
                </c:pt>
                <c:pt idx="70">
                  <c:v>10.29</c:v>
                </c:pt>
                <c:pt idx="71">
                  <c:v>10.3</c:v>
                </c:pt>
                <c:pt idx="72">
                  <c:v>10.32</c:v>
                </c:pt>
                <c:pt idx="73">
                  <c:v>10.34</c:v>
                </c:pt>
                <c:pt idx="74">
                  <c:v>10.35</c:v>
                </c:pt>
                <c:pt idx="75">
                  <c:v>10.36</c:v>
                </c:pt>
                <c:pt idx="76">
                  <c:v>10.38</c:v>
                </c:pt>
                <c:pt idx="77">
                  <c:v>10.39</c:v>
                </c:pt>
                <c:pt idx="78">
                  <c:v>10.4</c:v>
                </c:pt>
                <c:pt idx="79">
                  <c:v>10.4</c:v>
                </c:pt>
                <c:pt idx="80">
                  <c:v>10.41</c:v>
                </c:pt>
                <c:pt idx="81">
                  <c:v>10.42</c:v>
                </c:pt>
                <c:pt idx="82">
                  <c:v>10.42</c:v>
                </c:pt>
                <c:pt idx="83">
                  <c:v>10.42</c:v>
                </c:pt>
                <c:pt idx="84">
                  <c:v>10.43</c:v>
                </c:pt>
                <c:pt idx="85">
                  <c:v>10.43</c:v>
                </c:pt>
                <c:pt idx="86">
                  <c:v>10.43</c:v>
                </c:pt>
                <c:pt idx="87">
                  <c:v>10.43</c:v>
                </c:pt>
                <c:pt idx="88">
                  <c:v>10.43</c:v>
                </c:pt>
                <c:pt idx="89">
                  <c:v>10.43</c:v>
                </c:pt>
                <c:pt idx="90">
                  <c:v>10.42</c:v>
                </c:pt>
                <c:pt idx="91">
                  <c:v>10.42</c:v>
                </c:pt>
                <c:pt idx="92">
                  <c:v>10.42</c:v>
                </c:pt>
                <c:pt idx="93">
                  <c:v>10.41</c:v>
                </c:pt>
                <c:pt idx="94">
                  <c:v>10.41</c:v>
                </c:pt>
                <c:pt idx="95">
                  <c:v>10.4</c:v>
                </c:pt>
                <c:pt idx="96">
                  <c:v>10.39</c:v>
                </c:pt>
                <c:pt idx="97">
                  <c:v>10.38</c:v>
                </c:pt>
                <c:pt idx="98">
                  <c:v>10.37</c:v>
                </c:pt>
                <c:pt idx="99">
                  <c:v>10.36</c:v>
                </c:pt>
                <c:pt idx="100">
                  <c:v>10.35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A45-4980-B608-43F2DEB35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28608"/>
        <c:axId val="16787264"/>
      </c:scatterChart>
      <c:scatterChart>
        <c:scatterStyle val="lineMarker"/>
        <c:varyColors val="0"/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GGDP!$AL$9:$AL$207</c:f>
              <c:numCache>
                <c:formatCode>General</c:formatCode>
                <c:ptCount val="19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>
                  <c:v>2025</c:v>
                </c:pt>
                <c:pt idx="24">
                  <c:v>2026</c:v>
                </c:pt>
                <c:pt idx="25">
                  <c:v>2027</c:v>
                </c:pt>
                <c:pt idx="26">
                  <c:v>2028</c:v>
                </c:pt>
                <c:pt idx="27">
                  <c:v>2029</c:v>
                </c:pt>
                <c:pt idx="28">
                  <c:v>2030</c:v>
                </c:pt>
                <c:pt idx="29">
                  <c:v>2031</c:v>
                </c:pt>
                <c:pt idx="30">
                  <c:v>2032</c:v>
                </c:pt>
                <c:pt idx="31">
                  <c:v>2033</c:v>
                </c:pt>
                <c:pt idx="32">
                  <c:v>2034</c:v>
                </c:pt>
                <c:pt idx="33">
                  <c:v>2035</c:v>
                </c:pt>
                <c:pt idx="34">
                  <c:v>2036</c:v>
                </c:pt>
                <c:pt idx="35">
                  <c:v>2037</c:v>
                </c:pt>
                <c:pt idx="36">
                  <c:v>2038</c:v>
                </c:pt>
                <c:pt idx="37">
                  <c:v>2039</c:v>
                </c:pt>
                <c:pt idx="38">
                  <c:v>2040</c:v>
                </c:pt>
                <c:pt idx="39">
                  <c:v>2041</c:v>
                </c:pt>
                <c:pt idx="40">
                  <c:v>2042</c:v>
                </c:pt>
                <c:pt idx="41">
                  <c:v>2043</c:v>
                </c:pt>
                <c:pt idx="42">
                  <c:v>2044</c:v>
                </c:pt>
                <c:pt idx="43">
                  <c:v>2045</c:v>
                </c:pt>
                <c:pt idx="44">
                  <c:v>2046</c:v>
                </c:pt>
                <c:pt idx="45">
                  <c:v>2047</c:v>
                </c:pt>
                <c:pt idx="46">
                  <c:v>2048</c:v>
                </c:pt>
                <c:pt idx="47">
                  <c:v>2049</c:v>
                </c:pt>
                <c:pt idx="48">
                  <c:v>2050</c:v>
                </c:pt>
                <c:pt idx="49">
                  <c:v>2051</c:v>
                </c:pt>
                <c:pt idx="50">
                  <c:v>2052</c:v>
                </c:pt>
                <c:pt idx="51">
                  <c:v>2053</c:v>
                </c:pt>
                <c:pt idx="52">
                  <c:v>2054</c:v>
                </c:pt>
                <c:pt idx="53">
                  <c:v>2055</c:v>
                </c:pt>
                <c:pt idx="54">
                  <c:v>2056</c:v>
                </c:pt>
                <c:pt idx="55">
                  <c:v>2057</c:v>
                </c:pt>
                <c:pt idx="56">
                  <c:v>2058</c:v>
                </c:pt>
                <c:pt idx="57">
                  <c:v>2059</c:v>
                </c:pt>
                <c:pt idx="58">
                  <c:v>2060</c:v>
                </c:pt>
                <c:pt idx="59">
                  <c:v>2061</c:v>
                </c:pt>
                <c:pt idx="60">
                  <c:v>2062</c:v>
                </c:pt>
                <c:pt idx="61">
                  <c:v>2063</c:v>
                </c:pt>
                <c:pt idx="62">
                  <c:v>2064</c:v>
                </c:pt>
                <c:pt idx="63">
                  <c:v>2065</c:v>
                </c:pt>
                <c:pt idx="64">
                  <c:v>2066</c:v>
                </c:pt>
                <c:pt idx="65">
                  <c:v>2067</c:v>
                </c:pt>
                <c:pt idx="66">
                  <c:v>2068</c:v>
                </c:pt>
                <c:pt idx="67">
                  <c:v>2069</c:v>
                </c:pt>
                <c:pt idx="68">
                  <c:v>2070</c:v>
                </c:pt>
                <c:pt idx="69">
                  <c:v>2071</c:v>
                </c:pt>
                <c:pt idx="70">
                  <c:v>2072</c:v>
                </c:pt>
                <c:pt idx="71">
                  <c:v>2073</c:v>
                </c:pt>
                <c:pt idx="72">
                  <c:v>2074</c:v>
                </c:pt>
                <c:pt idx="73">
                  <c:v>2075</c:v>
                </c:pt>
                <c:pt idx="74">
                  <c:v>2076</c:v>
                </c:pt>
                <c:pt idx="75">
                  <c:v>2077</c:v>
                </c:pt>
                <c:pt idx="76">
                  <c:v>2078</c:v>
                </c:pt>
                <c:pt idx="77">
                  <c:v>2079</c:v>
                </c:pt>
                <c:pt idx="78">
                  <c:v>2080</c:v>
                </c:pt>
                <c:pt idx="79">
                  <c:v>2081</c:v>
                </c:pt>
                <c:pt idx="80">
                  <c:v>2082</c:v>
                </c:pt>
                <c:pt idx="81">
                  <c:v>2083</c:v>
                </c:pt>
                <c:pt idx="82">
                  <c:v>2084</c:v>
                </c:pt>
                <c:pt idx="83">
                  <c:v>2085</c:v>
                </c:pt>
                <c:pt idx="84">
                  <c:v>2086</c:v>
                </c:pt>
                <c:pt idx="85">
                  <c:v>2087</c:v>
                </c:pt>
                <c:pt idx="86">
                  <c:v>2088</c:v>
                </c:pt>
                <c:pt idx="87">
                  <c:v>2089</c:v>
                </c:pt>
                <c:pt idx="88">
                  <c:v>2090</c:v>
                </c:pt>
                <c:pt idx="89">
                  <c:v>2091</c:v>
                </c:pt>
                <c:pt idx="90">
                  <c:v>2092</c:v>
                </c:pt>
                <c:pt idx="91">
                  <c:v>2093</c:v>
                </c:pt>
                <c:pt idx="92">
                  <c:v>2094</c:v>
                </c:pt>
                <c:pt idx="93">
                  <c:v>2095</c:v>
                </c:pt>
                <c:pt idx="94">
                  <c:v>2096</c:v>
                </c:pt>
                <c:pt idx="95">
                  <c:v>2097</c:v>
                </c:pt>
                <c:pt idx="96">
                  <c:v>2098</c:v>
                </c:pt>
                <c:pt idx="97">
                  <c:v>2099</c:v>
                </c:pt>
                <c:pt idx="98">
                  <c:v>2100</c:v>
                </c:pt>
                <c:pt idx="99">
                  <c:v>2101</c:v>
                </c:pt>
                <c:pt idx="100">
                  <c:v>2102</c:v>
                </c:pt>
                <c:pt idx="101">
                  <c:v>2103</c:v>
                </c:pt>
                <c:pt idx="102">
                  <c:v>2104</c:v>
                </c:pt>
                <c:pt idx="103">
                  <c:v>2105</c:v>
                </c:pt>
                <c:pt idx="104">
                  <c:v>2106</c:v>
                </c:pt>
                <c:pt idx="105">
                  <c:v>2107</c:v>
                </c:pt>
                <c:pt idx="106">
                  <c:v>2108</c:v>
                </c:pt>
                <c:pt idx="107">
                  <c:v>2109</c:v>
                </c:pt>
                <c:pt idx="108">
                  <c:v>2110</c:v>
                </c:pt>
                <c:pt idx="109">
                  <c:v>2111</c:v>
                </c:pt>
                <c:pt idx="110">
                  <c:v>2112</c:v>
                </c:pt>
                <c:pt idx="111">
                  <c:v>2113</c:v>
                </c:pt>
                <c:pt idx="112">
                  <c:v>2114</c:v>
                </c:pt>
                <c:pt idx="113">
                  <c:v>2115</c:v>
                </c:pt>
                <c:pt idx="114">
                  <c:v>2116</c:v>
                </c:pt>
                <c:pt idx="115">
                  <c:v>2117</c:v>
                </c:pt>
                <c:pt idx="116">
                  <c:v>2118</c:v>
                </c:pt>
                <c:pt idx="117">
                  <c:v>2119</c:v>
                </c:pt>
                <c:pt idx="118">
                  <c:v>2120</c:v>
                </c:pt>
                <c:pt idx="119">
                  <c:v>2121</c:v>
                </c:pt>
                <c:pt idx="120">
                  <c:v>2122</c:v>
                </c:pt>
                <c:pt idx="121">
                  <c:v>2123</c:v>
                </c:pt>
                <c:pt idx="122">
                  <c:v>2124</c:v>
                </c:pt>
                <c:pt idx="123">
                  <c:v>2125</c:v>
                </c:pt>
                <c:pt idx="124">
                  <c:v>2126</c:v>
                </c:pt>
                <c:pt idx="125">
                  <c:v>2127</c:v>
                </c:pt>
                <c:pt idx="126">
                  <c:v>2128</c:v>
                </c:pt>
                <c:pt idx="127">
                  <c:v>2129</c:v>
                </c:pt>
                <c:pt idx="128">
                  <c:v>2130</c:v>
                </c:pt>
                <c:pt idx="129">
                  <c:v>2131</c:v>
                </c:pt>
                <c:pt idx="130">
                  <c:v>2132</c:v>
                </c:pt>
                <c:pt idx="131">
                  <c:v>2133</c:v>
                </c:pt>
                <c:pt idx="132">
                  <c:v>2134</c:v>
                </c:pt>
                <c:pt idx="133">
                  <c:v>2135</c:v>
                </c:pt>
                <c:pt idx="134">
                  <c:v>2136</c:v>
                </c:pt>
                <c:pt idx="135">
                  <c:v>2137</c:v>
                </c:pt>
                <c:pt idx="136">
                  <c:v>2138</c:v>
                </c:pt>
                <c:pt idx="137">
                  <c:v>2139</c:v>
                </c:pt>
                <c:pt idx="138">
                  <c:v>2140</c:v>
                </c:pt>
                <c:pt idx="139">
                  <c:v>2141</c:v>
                </c:pt>
                <c:pt idx="140">
                  <c:v>2142</c:v>
                </c:pt>
                <c:pt idx="141">
                  <c:v>2143</c:v>
                </c:pt>
                <c:pt idx="142">
                  <c:v>2144</c:v>
                </c:pt>
                <c:pt idx="143">
                  <c:v>2145</c:v>
                </c:pt>
                <c:pt idx="144">
                  <c:v>2146</c:v>
                </c:pt>
                <c:pt idx="145">
                  <c:v>2147</c:v>
                </c:pt>
                <c:pt idx="146">
                  <c:v>2148</c:v>
                </c:pt>
                <c:pt idx="147">
                  <c:v>2149</c:v>
                </c:pt>
                <c:pt idx="148">
                  <c:v>2150</c:v>
                </c:pt>
                <c:pt idx="149">
                  <c:v>2151</c:v>
                </c:pt>
                <c:pt idx="150">
                  <c:v>2152</c:v>
                </c:pt>
                <c:pt idx="151">
                  <c:v>2153</c:v>
                </c:pt>
                <c:pt idx="152">
                  <c:v>2154</c:v>
                </c:pt>
                <c:pt idx="153">
                  <c:v>2155</c:v>
                </c:pt>
                <c:pt idx="154">
                  <c:v>2156</c:v>
                </c:pt>
                <c:pt idx="155">
                  <c:v>2157</c:v>
                </c:pt>
                <c:pt idx="156">
                  <c:v>2158</c:v>
                </c:pt>
                <c:pt idx="157">
                  <c:v>2159</c:v>
                </c:pt>
                <c:pt idx="158">
                  <c:v>2160</c:v>
                </c:pt>
                <c:pt idx="159">
                  <c:v>2161</c:v>
                </c:pt>
                <c:pt idx="160">
                  <c:v>2162</c:v>
                </c:pt>
                <c:pt idx="161">
                  <c:v>2163</c:v>
                </c:pt>
                <c:pt idx="162">
                  <c:v>2164</c:v>
                </c:pt>
                <c:pt idx="163">
                  <c:v>2165</c:v>
                </c:pt>
                <c:pt idx="164">
                  <c:v>2166</c:v>
                </c:pt>
                <c:pt idx="165">
                  <c:v>2167</c:v>
                </c:pt>
                <c:pt idx="166">
                  <c:v>2168</c:v>
                </c:pt>
                <c:pt idx="167">
                  <c:v>2169</c:v>
                </c:pt>
                <c:pt idx="168">
                  <c:v>2170</c:v>
                </c:pt>
                <c:pt idx="169">
                  <c:v>2171</c:v>
                </c:pt>
                <c:pt idx="170">
                  <c:v>2172</c:v>
                </c:pt>
                <c:pt idx="171">
                  <c:v>2173</c:v>
                </c:pt>
                <c:pt idx="172">
                  <c:v>2174</c:v>
                </c:pt>
                <c:pt idx="173">
                  <c:v>2175</c:v>
                </c:pt>
                <c:pt idx="174">
                  <c:v>2176</c:v>
                </c:pt>
                <c:pt idx="175">
                  <c:v>2177</c:v>
                </c:pt>
                <c:pt idx="176">
                  <c:v>2178</c:v>
                </c:pt>
                <c:pt idx="177">
                  <c:v>2179</c:v>
                </c:pt>
                <c:pt idx="178">
                  <c:v>2180</c:v>
                </c:pt>
                <c:pt idx="179">
                  <c:v>2181</c:v>
                </c:pt>
                <c:pt idx="180">
                  <c:v>2182</c:v>
                </c:pt>
                <c:pt idx="181">
                  <c:v>2183</c:v>
                </c:pt>
                <c:pt idx="182">
                  <c:v>2184</c:v>
                </c:pt>
                <c:pt idx="183">
                  <c:v>2185</c:v>
                </c:pt>
                <c:pt idx="184">
                  <c:v>2186</c:v>
                </c:pt>
                <c:pt idx="185">
                  <c:v>2187</c:v>
                </c:pt>
                <c:pt idx="186">
                  <c:v>2188</c:v>
                </c:pt>
                <c:pt idx="187">
                  <c:v>2189</c:v>
                </c:pt>
                <c:pt idx="188">
                  <c:v>2190</c:v>
                </c:pt>
                <c:pt idx="189">
                  <c:v>2191</c:v>
                </c:pt>
                <c:pt idx="190">
                  <c:v>2192</c:v>
                </c:pt>
                <c:pt idx="191">
                  <c:v>2193</c:v>
                </c:pt>
                <c:pt idx="192">
                  <c:v>2194</c:v>
                </c:pt>
                <c:pt idx="193">
                  <c:v>2195</c:v>
                </c:pt>
                <c:pt idx="194">
                  <c:v>2196</c:v>
                </c:pt>
                <c:pt idx="195">
                  <c:v>2197</c:v>
                </c:pt>
                <c:pt idx="196">
                  <c:v>2198</c:v>
                </c:pt>
                <c:pt idx="197">
                  <c:v>2199</c:v>
                </c:pt>
                <c:pt idx="198">
                  <c:v>2200</c:v>
                </c:pt>
              </c:numCache>
            </c:numRef>
          </c:xVal>
          <c:yVal>
            <c:numRef>
              <c:f>GGDP!$AO$9:$AO$207</c:f>
              <c:numCache>
                <c:formatCode>0.00%</c:formatCode>
                <c:ptCount val="199"/>
                <c:pt idx="0">
                  <c:v>1.2803451265730681E-2</c:v>
                </c:pt>
                <c:pt idx="1">
                  <c:v>1.2794758276448048E-2</c:v>
                </c:pt>
                <c:pt idx="2">
                  <c:v>1.2703163055763245E-2</c:v>
                </c:pt>
                <c:pt idx="3">
                  <c:v>1.2608265086376358E-2</c:v>
                </c:pt>
                <c:pt idx="4">
                  <c:v>1.2536654501537514E-2</c:v>
                </c:pt>
                <c:pt idx="5">
                  <c:v>1.2433558650062126E-2</c:v>
                </c:pt>
                <c:pt idx="6">
                  <c:v>1.2385349580618321E-2</c:v>
                </c:pt>
                <c:pt idx="7">
                  <c:v>1.2239812371738434E-2</c:v>
                </c:pt>
                <c:pt idx="8">
                  <c:v>1.2046002964215097E-2</c:v>
                </c:pt>
                <c:pt idx="9">
                  <c:v>1.1958107202459933E-2</c:v>
                </c:pt>
                <c:pt idx="10">
                  <c:v>1.175475882328314E-2</c:v>
                </c:pt>
                <c:pt idx="11">
                  <c:v>1.1596798758749083E-2</c:v>
                </c:pt>
                <c:pt idx="12">
                  <c:v>1.1389139506033485E-2</c:v>
                </c:pt>
                <c:pt idx="13">
                  <c:v>1.1195376889185038E-2</c:v>
                </c:pt>
                <c:pt idx="14">
                  <c:v>1.1009399410865539E-2</c:v>
                </c:pt>
                <c:pt idx="15">
                  <c:v>1.075317196076675E-2</c:v>
                </c:pt>
                <c:pt idx="16">
                  <c:v>1.0544348447753649E-2</c:v>
                </c:pt>
                <c:pt idx="17">
                  <c:v>1.0275481137591136E-2</c:v>
                </c:pt>
                <c:pt idx="18">
                  <c:v>1.0050735935311694E-2</c:v>
                </c:pt>
                <c:pt idx="19">
                  <c:v>9.7976760278730701E-3</c:v>
                </c:pt>
                <c:pt idx="20">
                  <c:v>9.0782258597306154E-3</c:v>
                </c:pt>
                <c:pt idx="21">
                  <c:v>8.2635291701167457E-3</c:v>
                </c:pt>
                <c:pt idx="22">
                  <c:v>8.5026521450162207E-3</c:v>
                </c:pt>
                <c:pt idx="23">
                  <c:v>9.2566407433591902E-3</c:v>
                </c:pt>
                <c:pt idx="24">
                  <c:v>9.1742430686556631E-3</c:v>
                </c:pt>
                <c:pt idx="25">
                  <c:v>8.9929172254958889E-3</c:v>
                </c:pt>
                <c:pt idx="26">
                  <c:v>8.8083429872936048E-3</c:v>
                </c:pt>
                <c:pt idx="27">
                  <c:v>8.6206161688613392E-3</c:v>
                </c:pt>
                <c:pt idx="28">
                  <c:v>8.4286145487471043E-3</c:v>
                </c:pt>
                <c:pt idx="29">
                  <c:v>8.2336503314652809E-3</c:v>
                </c:pt>
                <c:pt idx="30">
                  <c:v>8.0381613759756831E-3</c:v>
                </c:pt>
                <c:pt idx="31">
                  <c:v>7.8374134297429787E-3</c:v>
                </c:pt>
                <c:pt idx="32">
                  <c:v>7.6326955220737958E-3</c:v>
                </c:pt>
                <c:pt idx="33">
                  <c:v>7.4275572465953843E-3</c:v>
                </c:pt>
                <c:pt idx="34">
                  <c:v>7.2173483499009539E-3</c:v>
                </c:pt>
                <c:pt idx="35">
                  <c:v>7.0078687047787636E-3</c:v>
                </c:pt>
                <c:pt idx="36">
                  <c:v>6.7978943329309871E-3</c:v>
                </c:pt>
                <c:pt idx="37">
                  <c:v>6.5862395965943232E-3</c:v>
                </c:pt>
                <c:pt idx="38">
                  <c:v>6.376233630935646E-3</c:v>
                </c:pt>
                <c:pt idx="39">
                  <c:v>6.1666418071599782E-3</c:v>
                </c:pt>
                <c:pt idx="40">
                  <c:v>5.9783919408975539E-3</c:v>
                </c:pt>
                <c:pt idx="41">
                  <c:v>5.795501283368143E-3</c:v>
                </c:pt>
                <c:pt idx="42">
                  <c:v>5.6112206919776142E-3</c:v>
                </c:pt>
                <c:pt idx="43">
                  <c:v>5.4298662213176918E-3</c:v>
                </c:pt>
                <c:pt idx="44">
                  <c:v>5.2480637424003884E-3</c:v>
                </c:pt>
                <c:pt idx="45">
                  <c:v>5.0689831374552963E-3</c:v>
                </c:pt>
                <c:pt idx="46">
                  <c:v>4.8925009124605179E-3</c:v>
                </c:pt>
                <c:pt idx="47">
                  <c:v>4.7163681834740956E-3</c:v>
                </c:pt>
                <c:pt idx="48">
                  <c:v>4.5405105132483303E-3</c:v>
                </c:pt>
                <c:pt idx="49">
                  <c:v>4.3680196376201241E-3</c:v>
                </c:pt>
                <c:pt idx="50">
                  <c:v>4.2040205609283898E-3</c:v>
                </c:pt>
                <c:pt idx="51">
                  <c:v>4.0399326573257177E-3</c:v>
                </c:pt>
                <c:pt idx="52">
                  <c:v>3.8777785883259419E-3</c:v>
                </c:pt>
                <c:pt idx="53">
                  <c:v>3.7153881848785986E-3</c:v>
                </c:pt>
                <c:pt idx="54">
                  <c:v>3.5547695139988011E-3</c:v>
                </c:pt>
                <c:pt idx="55">
                  <c:v>3.3927406480627198E-3</c:v>
                </c:pt>
                <c:pt idx="56">
                  <c:v>3.23028269338832E-3</c:v>
                </c:pt>
                <c:pt idx="57">
                  <c:v>3.0734767759001969E-3</c:v>
                </c:pt>
                <c:pt idx="58">
                  <c:v>2.9170825907940401E-3</c:v>
                </c:pt>
                <c:pt idx="59">
                  <c:v>2.7640840053571036E-3</c:v>
                </c:pt>
                <c:pt idx="60">
                  <c:v>2.6377217553688048E-3</c:v>
                </c:pt>
                <c:pt idx="61">
                  <c:v>2.512351721143169E-3</c:v>
                </c:pt>
                <c:pt idx="62">
                  <c:v>2.3929701201836906E-3</c:v>
                </c:pt>
                <c:pt idx="63">
                  <c:v>2.2764565040680473E-3</c:v>
                </c:pt>
                <c:pt idx="64">
                  <c:v>2.160736700665522E-3</c:v>
                </c:pt>
                <c:pt idx="65">
                  <c:v>2.0477726711600752E-3</c:v>
                </c:pt>
                <c:pt idx="66">
                  <c:v>1.9385062193324476E-3</c:v>
                </c:pt>
                <c:pt idx="67">
                  <c:v>1.8178912461543906E-3</c:v>
                </c:pt>
                <c:pt idx="68">
                  <c:v>1.714889628905869E-3</c:v>
                </c:pt>
                <c:pt idx="69">
                  <c:v>1.6024683985269572E-3</c:v>
                </c:pt>
                <c:pt idx="70">
                  <c:v>1.4905943496534846E-3</c:v>
                </c:pt>
                <c:pt idx="71">
                  <c:v>1.3792282275431056E-3</c:v>
                </c:pt>
                <c:pt idx="72">
                  <c:v>1.278240190249802E-3</c:v>
                </c:pt>
                <c:pt idx="73">
                  <c:v>1.1578541103820505E-3</c:v>
                </c:pt>
                <c:pt idx="74">
                  <c:v>1.0477828519463994E-3</c:v>
                </c:pt>
                <c:pt idx="75">
                  <c:v>9.3806777786542561E-4</c:v>
                </c:pt>
                <c:pt idx="76">
                  <c:v>8.2867205303505109E-4</c:v>
                </c:pt>
                <c:pt idx="77">
                  <c:v>7.2941617135380277E-4</c:v>
                </c:pt>
                <c:pt idx="78">
                  <c:v>6.1068702290079102E-4</c:v>
                </c:pt>
                <c:pt idx="79">
                  <c:v>5.2172029885722004E-4</c:v>
                </c:pt>
                <c:pt idx="80">
                  <c:v>4.1322314049585529E-4</c:v>
                </c:pt>
                <c:pt idx="81">
                  <c:v>3.1470663440913427E-4</c:v>
                </c:pt>
                <c:pt idx="82">
                  <c:v>2.2612423068602006E-4</c:v>
                </c:pt>
                <c:pt idx="83">
                  <c:v>1.3760971917786691E-4</c:v>
                </c:pt>
                <c:pt idx="84">
                  <c:v>4.913956619589932E-5</c:v>
                </c:pt>
                <c:pt idx="85">
                  <c:v>-2.9482290970439529E-5</c:v>
                </c:pt>
                <c:pt idx="86">
                  <c:v>-9.8277200672125531E-5</c:v>
                </c:pt>
                <c:pt idx="87">
                  <c:v>-1.7691634805350187E-4</c:v>
                </c:pt>
                <c:pt idx="88">
                  <c:v>-2.5559105431305351E-4</c:v>
                </c:pt>
                <c:pt idx="89">
                  <c:v>-3.2448696644016284E-4</c:v>
                </c:pt>
                <c:pt idx="90">
                  <c:v>-4.0328133299250002E-4</c:v>
                </c:pt>
                <c:pt idx="91">
                  <c:v>-4.7232472324720831E-4</c:v>
                </c:pt>
                <c:pt idx="92">
                  <c:v>-5.6115065418360643E-4</c:v>
                </c:pt>
                <c:pt idx="93">
                  <c:v>-6.3041765169413733E-4</c:v>
                </c:pt>
                <c:pt idx="94">
                  <c:v>-7.2938022393953528E-4</c:v>
                </c:pt>
                <c:pt idx="95">
                  <c:v>-7.9895839498123067E-4</c:v>
                </c:pt>
                <c:pt idx="96">
                  <c:v>-8.983129485394814E-4</c:v>
                </c:pt>
                <c:pt idx="97">
                  <c:v>-9.880446596185477E-4</c:v>
                </c:pt>
                <c:pt idx="98">
                  <c:v>-1.0681436059738481E-3</c:v>
                </c:pt>
                <c:pt idx="99">
                  <c:v>-1.1583929031108164E-3</c:v>
                </c:pt>
                <c:pt idx="100">
                  <c:v>-1.2291222679288172E-3</c:v>
                </c:pt>
                <c:pt idx="101">
                  <c:v>-1.2802572423854519E-3</c:v>
                </c:pt>
                <c:pt idx="102">
                  <c:v>-1.2818984020988022E-3</c:v>
                </c:pt>
                <c:pt idx="103">
                  <c:v>-1.2934937265554058E-3</c:v>
                </c:pt>
                <c:pt idx="104">
                  <c:v>-1.2951690195570631E-3</c:v>
                </c:pt>
                <c:pt idx="105">
                  <c:v>-1.2968486577615845E-3</c:v>
                </c:pt>
                <c:pt idx="106">
                  <c:v>-1.2975337868209591E-3</c:v>
                </c:pt>
                <c:pt idx="107">
                  <c:v>-1.3072209203356389E-3</c:v>
                </c:pt>
                <c:pt idx="108">
                  <c:v>-1.3149408526984541E-3</c:v>
                </c:pt>
                <c:pt idx="109">
                  <c:v>-1.3226889795640018E-3</c:v>
                </c:pt>
                <c:pt idx="110">
                  <c:v>-1.3294614275445316E-3</c:v>
                </c:pt>
                <c:pt idx="111">
                  <c:v>-1.3392749414821159E-3</c:v>
                </c:pt>
                <c:pt idx="112">
                  <c:v>-1.348118674715737E-3</c:v>
                </c:pt>
                <c:pt idx="113">
                  <c:v>-1.3842163047171896E-3</c:v>
                </c:pt>
                <c:pt idx="114">
                  <c:v>-1.3952211152883365E-3</c:v>
                </c:pt>
                <c:pt idx="115">
                  <c:v>-1.4052582945622838E-3</c:v>
                </c:pt>
                <c:pt idx="116">
                  <c:v>-1.4163474232398165E-3</c:v>
                </c:pt>
                <c:pt idx="117">
                  <c:v>-1.4274808308994968E-3</c:v>
                </c:pt>
                <c:pt idx="118">
                  <c:v>-1.4386590114169318E-3</c:v>
                </c:pt>
                <c:pt idx="119">
                  <c:v>-1.4508992118170694E-3</c:v>
                </c:pt>
                <c:pt idx="120">
                  <c:v>-1.4621714059959157E-3</c:v>
                </c:pt>
                <c:pt idx="121">
                  <c:v>-1.4745096439660044E-3</c:v>
                </c:pt>
                <c:pt idx="122">
                  <c:v>-1.4879204753991404E-3</c:v>
                </c:pt>
                <c:pt idx="123">
                  <c:v>-1.4993423757521107E-3</c:v>
                </c:pt>
                <c:pt idx="124">
                  <c:v>-1.5312978850675618E-3</c:v>
                </c:pt>
                <c:pt idx="125">
                  <c:v>-1.5439048585301762E-3</c:v>
                </c:pt>
                <c:pt idx="126">
                  <c:v>-1.5575939899064029E-3</c:v>
                </c:pt>
                <c:pt idx="127">
                  <c:v>-1.5703142686616101E-3</c:v>
                </c:pt>
                <c:pt idx="128">
                  <c:v>-1.5923665349487637E-3</c:v>
                </c:pt>
                <c:pt idx="129">
                  <c:v>-1.6062615295201477E-3</c:v>
                </c:pt>
                <c:pt idx="130">
                  <c:v>-1.6202193448192626E-3</c:v>
                </c:pt>
                <c:pt idx="131">
                  <c:v>-1.6332051210352638E-3</c:v>
                </c:pt>
                <c:pt idx="132">
                  <c:v>-1.6462501906103766E-3</c:v>
                </c:pt>
                <c:pt idx="133">
                  <c:v>-1.6603942968883567E-3</c:v>
                </c:pt>
                <c:pt idx="134">
                  <c:v>-1.6735635246414304E-3</c:v>
                </c:pt>
                <c:pt idx="135">
                  <c:v>-1.6878367333321709E-3</c:v>
                </c:pt>
                <c:pt idx="136">
                  <c:v>-1.7209744809141281E-3</c:v>
                </c:pt>
                <c:pt idx="137">
                  <c:v>-1.7354482299788421E-3</c:v>
                </c:pt>
                <c:pt idx="138">
                  <c:v>-1.7971476176004142E-3</c:v>
                </c:pt>
                <c:pt idx="139">
                  <c:v>-1.8098312468836086E-3</c:v>
                </c:pt>
                <c:pt idx="140">
                  <c:v>-1.8246812592087602E-3</c:v>
                </c:pt>
                <c:pt idx="141">
                  <c:v>-1.8374993151523134E-3</c:v>
                </c:pt>
                <c:pt idx="142">
                  <c:v>-1.8503818985573517E-3</c:v>
                </c:pt>
                <c:pt idx="143">
                  <c:v>-1.8654447510043637E-3</c:v>
                </c:pt>
                <c:pt idx="144">
                  <c:v>-1.8784665017400615E-3</c:v>
                </c:pt>
                <c:pt idx="145">
                  <c:v>-1.8926165662861427E-3</c:v>
                </c:pt>
                <c:pt idx="146">
                  <c:v>-1.9483164397708919E-3</c:v>
                </c:pt>
                <c:pt idx="147">
                  <c:v>-1.9617098949669121E-3</c:v>
                </c:pt>
                <c:pt idx="148">
                  <c:v>-1.9751747228884398E-3</c:v>
                </c:pt>
                <c:pt idx="149">
                  <c:v>-2.0208049842955766E-3</c:v>
                </c:pt>
                <c:pt idx="150">
                  <c:v>-2.0345443767574301E-3</c:v>
                </c:pt>
                <c:pt idx="151">
                  <c:v>-2.0483593254054799E-3</c:v>
                </c:pt>
                <c:pt idx="152">
                  <c:v>-2.0622506947717278E-3</c:v>
                </c:pt>
                <c:pt idx="153">
                  <c:v>-2.0762193609343838E-3</c:v>
                </c:pt>
                <c:pt idx="154">
                  <c:v>-2.0902662117221471E-3</c:v>
                </c:pt>
                <c:pt idx="155">
                  <c:v>-2.104392146924039E-3</c:v>
                </c:pt>
                <c:pt idx="156">
                  <c:v>-2.1185980785010106E-3</c:v>
                </c:pt>
                <c:pt idx="157">
                  <c:v>-2.1709527393594108E-3</c:v>
                </c:pt>
                <c:pt idx="158">
                  <c:v>-2.1854861916514867E-3</c:v>
                </c:pt>
                <c:pt idx="159">
                  <c:v>-2.1990122469579543E-3</c:v>
                </c:pt>
                <c:pt idx="160">
                  <c:v>-2.2126170628793407E-3</c:v>
                </c:pt>
                <c:pt idx="161">
                  <c:v>-2.2273987603373957E-3</c:v>
                </c:pt>
                <c:pt idx="162">
                  <c:v>-2.2411686627876737E-3</c:v>
                </c:pt>
                <c:pt idx="163">
                  <c:v>-2.2561222251736845E-3</c:v>
                </c:pt>
                <c:pt idx="164">
                  <c:v>-2.2700610431013457E-3</c:v>
                </c:pt>
                <c:pt idx="165">
                  <c:v>-2.3062265903606161E-3</c:v>
                </c:pt>
                <c:pt idx="166">
                  <c:v>-2.320435367385687E-3</c:v>
                </c:pt>
                <c:pt idx="167">
                  <c:v>-2.3347307607173295E-3</c:v>
                </c:pt>
                <c:pt idx="168">
                  <c:v>-2.3491137586488797E-3</c:v>
                </c:pt>
                <c:pt idx="169">
                  <c:v>-2.3635853634278448E-3</c:v>
                </c:pt>
                <c:pt idx="170">
                  <c:v>-2.4543189740924287E-3</c:v>
                </c:pt>
                <c:pt idx="171">
                  <c:v>-2.4670951050003165E-3</c:v>
                </c:pt>
                <c:pt idx="172">
                  <c:v>-2.4810767242583465E-3</c:v>
                </c:pt>
                <c:pt idx="173">
                  <c:v>-2.4962758994268031E-3</c:v>
                </c:pt>
                <c:pt idx="174">
                  <c:v>-2.5093109237611655E-3</c:v>
                </c:pt>
                <c:pt idx="175">
                  <c:v>-2.5235627034444486E-3</c:v>
                </c:pt>
                <c:pt idx="176">
                  <c:v>-2.5379065681977453E-3</c:v>
                </c:pt>
                <c:pt idx="177">
                  <c:v>-2.5512036140911132E-3</c:v>
                </c:pt>
                <c:pt idx="178">
                  <c:v>-2.5668718106961474E-3</c:v>
                </c:pt>
                <c:pt idx="179">
                  <c:v>-2.5803524266426736E-3</c:v>
                </c:pt>
                <c:pt idx="180">
                  <c:v>-2.595069253541249E-3</c:v>
                </c:pt>
                <c:pt idx="181">
                  <c:v>-2.60873170720477E-3</c:v>
                </c:pt>
                <c:pt idx="182">
                  <c:v>-2.6236383813351694E-3</c:v>
                </c:pt>
                <c:pt idx="183">
                  <c:v>-2.6386446235445726E-3</c:v>
                </c:pt>
                <c:pt idx="184">
                  <c:v>-2.6525907162807671E-3</c:v>
                </c:pt>
                <c:pt idx="185">
                  <c:v>-2.7131877686562555E-3</c:v>
                </c:pt>
                <c:pt idx="186">
                  <c:v>-2.728739061117591E-3</c:v>
                </c:pt>
                <c:pt idx="187">
                  <c:v>-2.7420570460215954E-3</c:v>
                </c:pt>
                <c:pt idx="188">
                  <c:v>-2.7566378172216854E-3</c:v>
                </c:pt>
                <c:pt idx="189">
                  <c:v>-2.7713185592438405E-3</c:v>
                </c:pt>
                <c:pt idx="190">
                  <c:v>-2.7849203642581477E-3</c:v>
                </c:pt>
                <c:pt idx="191">
                  <c:v>-2.8009812309406357E-3</c:v>
                </c:pt>
                <c:pt idx="192">
                  <c:v>-2.8147821154536068E-3</c:v>
                </c:pt>
                <c:pt idx="193">
                  <c:v>-2.8298675983727817E-3</c:v>
                </c:pt>
                <c:pt idx="194">
                  <c:v>-2.8450588583485148E-3</c:v>
                </c:pt>
                <c:pt idx="195">
                  <c:v>-2.8591603236154395E-3</c:v>
                </c:pt>
                <c:pt idx="196">
                  <c:v>-2.8733597304754221E-3</c:v>
                </c:pt>
                <c:pt idx="197">
                  <c:v>-2.8900655651276086E-3</c:v>
                </c:pt>
                <c:pt idx="198">
                  <c:v>-2.9032709783961552E-3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45-4980-B608-43F2DEB35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04688"/>
        <c:axId val="13874432"/>
      </c:scatterChart>
      <c:valAx>
        <c:axId val="57128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787264"/>
        <c:crosses val="autoZero"/>
        <c:crossBetween val="midCat"/>
      </c:valAx>
      <c:valAx>
        <c:axId val="1678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28608"/>
        <c:crosses val="autoZero"/>
        <c:crossBetween val="midCat"/>
      </c:valAx>
      <c:valAx>
        <c:axId val="13874432"/>
        <c:scaling>
          <c:orientation val="minMax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04688"/>
        <c:crosses val="max"/>
        <c:crossBetween val="midCat"/>
      </c:valAx>
      <c:valAx>
        <c:axId val="13904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874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GGDP!$AL$9:$AL$207</c:f>
              <c:numCache>
                <c:formatCode>General</c:formatCode>
                <c:ptCount val="19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>
                  <c:v>2025</c:v>
                </c:pt>
                <c:pt idx="24">
                  <c:v>2026</c:v>
                </c:pt>
                <c:pt idx="25">
                  <c:v>2027</c:v>
                </c:pt>
                <c:pt idx="26">
                  <c:v>2028</c:v>
                </c:pt>
                <c:pt idx="27">
                  <c:v>2029</c:v>
                </c:pt>
                <c:pt idx="28">
                  <c:v>2030</c:v>
                </c:pt>
                <c:pt idx="29">
                  <c:v>2031</c:v>
                </c:pt>
                <c:pt idx="30">
                  <c:v>2032</c:v>
                </c:pt>
                <c:pt idx="31">
                  <c:v>2033</c:v>
                </c:pt>
                <c:pt idx="32">
                  <c:v>2034</c:v>
                </c:pt>
                <c:pt idx="33">
                  <c:v>2035</c:v>
                </c:pt>
                <c:pt idx="34">
                  <c:v>2036</c:v>
                </c:pt>
                <c:pt idx="35">
                  <c:v>2037</c:v>
                </c:pt>
                <c:pt idx="36">
                  <c:v>2038</c:v>
                </c:pt>
                <c:pt idx="37">
                  <c:v>2039</c:v>
                </c:pt>
                <c:pt idx="38">
                  <c:v>2040</c:v>
                </c:pt>
                <c:pt idx="39">
                  <c:v>2041</c:v>
                </c:pt>
                <c:pt idx="40">
                  <c:v>2042</c:v>
                </c:pt>
                <c:pt idx="41">
                  <c:v>2043</c:v>
                </c:pt>
                <c:pt idx="42">
                  <c:v>2044</c:v>
                </c:pt>
                <c:pt idx="43">
                  <c:v>2045</c:v>
                </c:pt>
                <c:pt idx="44">
                  <c:v>2046</c:v>
                </c:pt>
                <c:pt idx="45">
                  <c:v>2047</c:v>
                </c:pt>
                <c:pt idx="46">
                  <c:v>2048</c:v>
                </c:pt>
                <c:pt idx="47">
                  <c:v>2049</c:v>
                </c:pt>
                <c:pt idx="48">
                  <c:v>2050</c:v>
                </c:pt>
                <c:pt idx="49">
                  <c:v>2051</c:v>
                </c:pt>
                <c:pt idx="50">
                  <c:v>2052</c:v>
                </c:pt>
                <c:pt idx="51">
                  <c:v>2053</c:v>
                </c:pt>
                <c:pt idx="52">
                  <c:v>2054</c:v>
                </c:pt>
                <c:pt idx="53">
                  <c:v>2055</c:v>
                </c:pt>
                <c:pt idx="54">
                  <c:v>2056</c:v>
                </c:pt>
                <c:pt idx="55">
                  <c:v>2057</c:v>
                </c:pt>
                <c:pt idx="56">
                  <c:v>2058</c:v>
                </c:pt>
                <c:pt idx="57">
                  <c:v>2059</c:v>
                </c:pt>
                <c:pt idx="58">
                  <c:v>2060</c:v>
                </c:pt>
                <c:pt idx="59">
                  <c:v>2061</c:v>
                </c:pt>
                <c:pt idx="60">
                  <c:v>2062</c:v>
                </c:pt>
                <c:pt idx="61">
                  <c:v>2063</c:v>
                </c:pt>
                <c:pt idx="62">
                  <c:v>2064</c:v>
                </c:pt>
                <c:pt idx="63">
                  <c:v>2065</c:v>
                </c:pt>
                <c:pt idx="64">
                  <c:v>2066</c:v>
                </c:pt>
                <c:pt idx="65">
                  <c:v>2067</c:v>
                </c:pt>
                <c:pt idx="66">
                  <c:v>2068</c:v>
                </c:pt>
                <c:pt idx="67">
                  <c:v>2069</c:v>
                </c:pt>
                <c:pt idx="68">
                  <c:v>2070</c:v>
                </c:pt>
                <c:pt idx="69">
                  <c:v>2071</c:v>
                </c:pt>
                <c:pt idx="70">
                  <c:v>2072</c:v>
                </c:pt>
                <c:pt idx="71">
                  <c:v>2073</c:v>
                </c:pt>
                <c:pt idx="72">
                  <c:v>2074</c:v>
                </c:pt>
                <c:pt idx="73">
                  <c:v>2075</c:v>
                </c:pt>
                <c:pt idx="74">
                  <c:v>2076</c:v>
                </c:pt>
                <c:pt idx="75">
                  <c:v>2077</c:v>
                </c:pt>
                <c:pt idx="76">
                  <c:v>2078</c:v>
                </c:pt>
                <c:pt idx="77">
                  <c:v>2079</c:v>
                </c:pt>
                <c:pt idx="78">
                  <c:v>2080</c:v>
                </c:pt>
                <c:pt idx="79">
                  <c:v>2081</c:v>
                </c:pt>
                <c:pt idx="80">
                  <c:v>2082</c:v>
                </c:pt>
                <c:pt idx="81">
                  <c:v>2083</c:v>
                </c:pt>
                <c:pt idx="82">
                  <c:v>2084</c:v>
                </c:pt>
                <c:pt idx="83">
                  <c:v>2085</c:v>
                </c:pt>
                <c:pt idx="84">
                  <c:v>2086</c:v>
                </c:pt>
                <c:pt idx="85">
                  <c:v>2087</c:v>
                </c:pt>
                <c:pt idx="86">
                  <c:v>2088</c:v>
                </c:pt>
                <c:pt idx="87">
                  <c:v>2089</c:v>
                </c:pt>
                <c:pt idx="88">
                  <c:v>2090</c:v>
                </c:pt>
                <c:pt idx="89">
                  <c:v>2091</c:v>
                </c:pt>
                <c:pt idx="90">
                  <c:v>2092</c:v>
                </c:pt>
                <c:pt idx="91">
                  <c:v>2093</c:v>
                </c:pt>
                <c:pt idx="92">
                  <c:v>2094</c:v>
                </c:pt>
                <c:pt idx="93">
                  <c:v>2095</c:v>
                </c:pt>
                <c:pt idx="94">
                  <c:v>2096</c:v>
                </c:pt>
                <c:pt idx="95">
                  <c:v>2097</c:v>
                </c:pt>
                <c:pt idx="96">
                  <c:v>2098</c:v>
                </c:pt>
                <c:pt idx="97">
                  <c:v>2099</c:v>
                </c:pt>
                <c:pt idx="98">
                  <c:v>2100</c:v>
                </c:pt>
                <c:pt idx="99">
                  <c:v>2101</c:v>
                </c:pt>
                <c:pt idx="100">
                  <c:v>2102</c:v>
                </c:pt>
                <c:pt idx="101">
                  <c:v>2103</c:v>
                </c:pt>
                <c:pt idx="102">
                  <c:v>2104</c:v>
                </c:pt>
                <c:pt idx="103">
                  <c:v>2105</c:v>
                </c:pt>
                <c:pt idx="104">
                  <c:v>2106</c:v>
                </c:pt>
                <c:pt idx="105">
                  <c:v>2107</c:v>
                </c:pt>
                <c:pt idx="106">
                  <c:v>2108</c:v>
                </c:pt>
                <c:pt idx="107">
                  <c:v>2109</c:v>
                </c:pt>
                <c:pt idx="108">
                  <c:v>2110</c:v>
                </c:pt>
                <c:pt idx="109">
                  <c:v>2111</c:v>
                </c:pt>
                <c:pt idx="110">
                  <c:v>2112</c:v>
                </c:pt>
                <c:pt idx="111">
                  <c:v>2113</c:v>
                </c:pt>
                <c:pt idx="112">
                  <c:v>2114</c:v>
                </c:pt>
                <c:pt idx="113">
                  <c:v>2115</c:v>
                </c:pt>
                <c:pt idx="114">
                  <c:v>2116</c:v>
                </c:pt>
                <c:pt idx="115">
                  <c:v>2117</c:v>
                </c:pt>
                <c:pt idx="116">
                  <c:v>2118</c:v>
                </c:pt>
                <c:pt idx="117">
                  <c:v>2119</c:v>
                </c:pt>
                <c:pt idx="118">
                  <c:v>2120</c:v>
                </c:pt>
                <c:pt idx="119">
                  <c:v>2121</c:v>
                </c:pt>
                <c:pt idx="120">
                  <c:v>2122</c:v>
                </c:pt>
                <c:pt idx="121">
                  <c:v>2123</c:v>
                </c:pt>
                <c:pt idx="122">
                  <c:v>2124</c:v>
                </c:pt>
                <c:pt idx="123">
                  <c:v>2125</c:v>
                </c:pt>
                <c:pt idx="124">
                  <c:v>2126</c:v>
                </c:pt>
                <c:pt idx="125">
                  <c:v>2127</c:v>
                </c:pt>
                <c:pt idx="126">
                  <c:v>2128</c:v>
                </c:pt>
                <c:pt idx="127">
                  <c:v>2129</c:v>
                </c:pt>
                <c:pt idx="128">
                  <c:v>2130</c:v>
                </c:pt>
                <c:pt idx="129">
                  <c:v>2131</c:v>
                </c:pt>
                <c:pt idx="130">
                  <c:v>2132</c:v>
                </c:pt>
                <c:pt idx="131">
                  <c:v>2133</c:v>
                </c:pt>
                <c:pt idx="132">
                  <c:v>2134</c:v>
                </c:pt>
                <c:pt idx="133">
                  <c:v>2135</c:v>
                </c:pt>
                <c:pt idx="134">
                  <c:v>2136</c:v>
                </c:pt>
                <c:pt idx="135">
                  <c:v>2137</c:v>
                </c:pt>
                <c:pt idx="136">
                  <c:v>2138</c:v>
                </c:pt>
                <c:pt idx="137">
                  <c:v>2139</c:v>
                </c:pt>
                <c:pt idx="138">
                  <c:v>2140</c:v>
                </c:pt>
                <c:pt idx="139">
                  <c:v>2141</c:v>
                </c:pt>
                <c:pt idx="140">
                  <c:v>2142</c:v>
                </c:pt>
                <c:pt idx="141">
                  <c:v>2143</c:v>
                </c:pt>
                <c:pt idx="142">
                  <c:v>2144</c:v>
                </c:pt>
                <c:pt idx="143">
                  <c:v>2145</c:v>
                </c:pt>
                <c:pt idx="144">
                  <c:v>2146</c:v>
                </c:pt>
                <c:pt idx="145">
                  <c:v>2147</c:v>
                </c:pt>
                <c:pt idx="146">
                  <c:v>2148</c:v>
                </c:pt>
                <c:pt idx="147">
                  <c:v>2149</c:v>
                </c:pt>
                <c:pt idx="148">
                  <c:v>2150</c:v>
                </c:pt>
                <c:pt idx="149">
                  <c:v>2151</c:v>
                </c:pt>
                <c:pt idx="150">
                  <c:v>2152</c:v>
                </c:pt>
                <c:pt idx="151">
                  <c:v>2153</c:v>
                </c:pt>
                <c:pt idx="152">
                  <c:v>2154</c:v>
                </c:pt>
                <c:pt idx="153">
                  <c:v>2155</c:v>
                </c:pt>
                <c:pt idx="154">
                  <c:v>2156</c:v>
                </c:pt>
                <c:pt idx="155">
                  <c:v>2157</c:v>
                </c:pt>
                <c:pt idx="156">
                  <c:v>2158</c:v>
                </c:pt>
                <c:pt idx="157">
                  <c:v>2159</c:v>
                </c:pt>
                <c:pt idx="158">
                  <c:v>2160</c:v>
                </c:pt>
                <c:pt idx="159">
                  <c:v>2161</c:v>
                </c:pt>
                <c:pt idx="160">
                  <c:v>2162</c:v>
                </c:pt>
                <c:pt idx="161">
                  <c:v>2163</c:v>
                </c:pt>
                <c:pt idx="162">
                  <c:v>2164</c:v>
                </c:pt>
                <c:pt idx="163">
                  <c:v>2165</c:v>
                </c:pt>
                <c:pt idx="164">
                  <c:v>2166</c:v>
                </c:pt>
                <c:pt idx="165">
                  <c:v>2167</c:v>
                </c:pt>
                <c:pt idx="166">
                  <c:v>2168</c:v>
                </c:pt>
                <c:pt idx="167">
                  <c:v>2169</c:v>
                </c:pt>
                <c:pt idx="168">
                  <c:v>2170</c:v>
                </c:pt>
                <c:pt idx="169">
                  <c:v>2171</c:v>
                </c:pt>
                <c:pt idx="170">
                  <c:v>2172</c:v>
                </c:pt>
                <c:pt idx="171">
                  <c:v>2173</c:v>
                </c:pt>
                <c:pt idx="172">
                  <c:v>2174</c:v>
                </c:pt>
                <c:pt idx="173">
                  <c:v>2175</c:v>
                </c:pt>
                <c:pt idx="174">
                  <c:v>2176</c:v>
                </c:pt>
                <c:pt idx="175">
                  <c:v>2177</c:v>
                </c:pt>
                <c:pt idx="176">
                  <c:v>2178</c:v>
                </c:pt>
                <c:pt idx="177">
                  <c:v>2179</c:v>
                </c:pt>
                <c:pt idx="178">
                  <c:v>2180</c:v>
                </c:pt>
                <c:pt idx="179">
                  <c:v>2181</c:v>
                </c:pt>
                <c:pt idx="180">
                  <c:v>2182</c:v>
                </c:pt>
                <c:pt idx="181">
                  <c:v>2183</c:v>
                </c:pt>
                <c:pt idx="182">
                  <c:v>2184</c:v>
                </c:pt>
                <c:pt idx="183">
                  <c:v>2185</c:v>
                </c:pt>
                <c:pt idx="184">
                  <c:v>2186</c:v>
                </c:pt>
                <c:pt idx="185">
                  <c:v>2187</c:v>
                </c:pt>
                <c:pt idx="186">
                  <c:v>2188</c:v>
                </c:pt>
                <c:pt idx="187">
                  <c:v>2189</c:v>
                </c:pt>
                <c:pt idx="188">
                  <c:v>2190</c:v>
                </c:pt>
                <c:pt idx="189">
                  <c:v>2191</c:v>
                </c:pt>
                <c:pt idx="190">
                  <c:v>2192</c:v>
                </c:pt>
                <c:pt idx="191">
                  <c:v>2193</c:v>
                </c:pt>
                <c:pt idx="192">
                  <c:v>2194</c:v>
                </c:pt>
                <c:pt idx="193">
                  <c:v>2195</c:v>
                </c:pt>
                <c:pt idx="194">
                  <c:v>2196</c:v>
                </c:pt>
                <c:pt idx="195">
                  <c:v>2197</c:v>
                </c:pt>
                <c:pt idx="196">
                  <c:v>2198</c:v>
                </c:pt>
                <c:pt idx="197">
                  <c:v>2199</c:v>
                </c:pt>
                <c:pt idx="198">
                  <c:v>2200</c:v>
                </c:pt>
              </c:numCache>
            </c:numRef>
          </c:cat>
          <c:val>
            <c:numRef>
              <c:f>GGDP!$AQ$9:$AQ$207</c:f>
              <c:numCache>
                <c:formatCode>0.00%</c:formatCode>
                <c:ptCount val="199"/>
                <c:pt idx="0">
                  <c:v>1.3804630107086657E-2</c:v>
                </c:pt>
                <c:pt idx="1">
                  <c:v>2.3870065022360221E-2</c:v>
                </c:pt>
                <c:pt idx="2">
                  <c:v>3.7732654392213849E-2</c:v>
                </c:pt>
                <c:pt idx="3">
                  <c:v>3.243489855031445E-2</c:v>
                </c:pt>
                <c:pt idx="4">
                  <c:v>3.6454300716415311E-2</c:v>
                </c:pt>
                <c:pt idx="5">
                  <c:v>3.8650543329318943E-2</c:v>
                </c:pt>
                <c:pt idx="6">
                  <c:v>1.3486047683308078E-2</c:v>
                </c:pt>
                <c:pt idx="7">
                  <c:v>-1.8820497156496696E-2</c:v>
                </c:pt>
                <c:pt idx="8">
                  <c:v>3.7214300585291626E-2</c:v>
                </c:pt>
                <c:pt idx="9">
                  <c:v>2.5264999038987268E-2</c:v>
                </c:pt>
                <c:pt idx="10">
                  <c:v>2.0341730431016058E-2</c:v>
                </c:pt>
                <c:pt idx="11">
                  <c:v>1.9314893411787493E-2</c:v>
                </c:pt>
                <c:pt idx="12">
                  <c:v>2.1249888956956786E-2</c:v>
                </c:pt>
                <c:pt idx="13">
                  <c:v>2.0925131980646494E-2</c:v>
                </c:pt>
                <c:pt idx="14">
                  <c:v>2.0175139171586753E-2</c:v>
                </c:pt>
                <c:pt idx="15">
                  <c:v>2.5329752529346106E-2</c:v>
                </c:pt>
                <c:pt idx="16">
                  <c:v>2.5463210217926413E-2</c:v>
                </c:pt>
                <c:pt idx="17">
                  <c:v>1.7614295442462735E-2</c:v>
                </c:pt>
                <c:pt idx="18">
                  <c:v>-3.9437853207189955E-2</c:v>
                </c:pt>
                <c:pt idx="19">
                  <c:v>5.0849141285622013E-2</c:v>
                </c:pt>
                <c:pt idx="20">
                  <c:v>2.5564110792291928E-2</c:v>
                </c:pt>
                <c:pt idx="21">
                  <c:v>2.4272058689495113E-2</c:v>
                </c:pt>
                <c:pt idx="22">
                  <c:v>2.4045360125599213E-2</c:v>
                </c:pt>
                <c:pt idx="23">
                  <c:v>2.3879086534486449E-2</c:v>
                </c:pt>
                <c:pt idx="24">
                  <c:v>2.2263566594557638E-2</c:v>
                </c:pt>
                <c:pt idx="25">
                  <c:v>2.3153990083334408E-2</c:v>
                </c:pt>
                <c:pt idx="26">
                  <c:v>2.2798187210576915E-2</c:v>
                </c:pt>
                <c:pt idx="27">
                  <c:v>2.2450347864709119E-2</c:v>
                </c:pt>
                <c:pt idx="28">
                  <c:v>2.1996079429459359E-2</c:v>
                </c:pt>
                <c:pt idx="29">
                  <c:v>2.1670477397460752E-2</c:v>
                </c:pt>
                <c:pt idx="30">
                  <c:v>2.124433516914559E-2</c:v>
                </c:pt>
                <c:pt idx="31">
                  <c:v>2.2058793271515054E-2</c:v>
                </c:pt>
                <c:pt idx="32">
                  <c:v>2.053065545894972E-2</c:v>
                </c:pt>
                <c:pt idx="33">
                  <c:v>2.009573523116126E-2</c:v>
                </c:pt>
                <c:pt idx="34">
                  <c:v>2.087141040319751E-2</c:v>
                </c:pt>
                <c:pt idx="35">
                  <c:v>2.0451961146851216E-2</c:v>
                </c:pt>
                <c:pt idx="36">
                  <c:v>1.8966163742989206E-2</c:v>
                </c:pt>
                <c:pt idx="37">
                  <c:v>1.9712305199489188E-2</c:v>
                </c:pt>
                <c:pt idx="38">
                  <c:v>1.9294083631473447E-2</c:v>
                </c:pt>
                <c:pt idx="39">
                  <c:v>1.8977373114368756E-2</c:v>
                </c:pt>
                <c:pt idx="40">
                  <c:v>1.9646157955737875E-2</c:v>
                </c:pt>
                <c:pt idx="41">
                  <c:v>1.8168972429004393E-2</c:v>
                </c:pt>
                <c:pt idx="42">
                  <c:v>1.7812196193012664E-2</c:v>
                </c:pt>
                <c:pt idx="43">
                  <c:v>1.8508714502620149E-2</c:v>
                </c:pt>
                <c:pt idx="44">
                  <c:v>1.8092833949942433E-2</c:v>
                </c:pt>
                <c:pt idx="45">
                  <c:v>1.7694409076067563E-2</c:v>
                </c:pt>
                <c:pt idx="46">
                  <c:v>1.7312387612648861E-2</c:v>
                </c:pt>
                <c:pt idx="47">
                  <c:v>1.6876090879830219E-2</c:v>
                </c:pt>
                <c:pt idx="48">
                  <c:v>1.6492943634857316E-2</c:v>
                </c:pt>
                <c:pt idx="49">
                  <c:v>1.7103009019438842E-2</c:v>
                </c:pt>
                <c:pt idx="50">
                  <c:v>1.6710436273408291E-2</c:v>
                </c:pt>
                <c:pt idx="51">
                  <c:v>1.6333796986539362E-2</c:v>
                </c:pt>
                <c:pt idx="52">
                  <c:v>1.5972163318687782E-2</c:v>
                </c:pt>
                <c:pt idx="53">
                  <c:v>1.559389656602117E-2</c:v>
                </c:pt>
                <c:pt idx="54">
                  <c:v>1.6254177201329156E-2</c:v>
                </c:pt>
                <c:pt idx="55">
                  <c:v>1.4907393608687647E-2</c:v>
                </c:pt>
                <c:pt idx="56">
                  <c:v>1.5615598090576999E-2</c:v>
                </c:pt>
                <c:pt idx="57">
                  <c:v>1.531199009560158E-2</c:v>
                </c:pt>
                <c:pt idx="58">
                  <c:v>1.5047120383679946E-2</c:v>
                </c:pt>
                <c:pt idx="59">
                  <c:v>1.4790914293608015E-2</c:v>
                </c:pt>
                <c:pt idx="60">
                  <c:v>1.4570022907625324E-2</c:v>
                </c:pt>
                <c:pt idx="61">
                  <c:v>1.535693791213566E-2</c:v>
                </c:pt>
                <c:pt idx="62">
                  <c:v>1.4144412285520991E-2</c:v>
                </c:pt>
                <c:pt idx="63">
                  <c:v>1.4963862649759019E-2</c:v>
                </c:pt>
                <c:pt idx="64">
                  <c:v>1.3792708449423152E-2</c:v>
                </c:pt>
                <c:pt idx="65">
                  <c:v>1.4615602418768248E-2</c:v>
                </c:pt>
                <c:pt idx="66">
                  <c:v>1.4446747160034024E-2</c:v>
                </c:pt>
                <c:pt idx="67">
                  <c:v>1.4305939681672264E-2</c:v>
                </c:pt>
                <c:pt idx="68">
                  <c:v>1.4120419523127481E-2</c:v>
                </c:pt>
                <c:pt idx="69">
                  <c:v>1.497083204985894E-2</c:v>
                </c:pt>
                <c:pt idx="70">
                  <c:v>1.3829949381101825E-2</c:v>
                </c:pt>
                <c:pt idx="71">
                  <c:v>1.3656305026018334E-2</c:v>
                </c:pt>
                <c:pt idx="72">
                  <c:v>1.4488532411903066E-2</c:v>
                </c:pt>
                <c:pt idx="73">
                  <c:v>1.4341761389351282E-2</c:v>
                </c:pt>
                <c:pt idx="74">
                  <c:v>1.3177884401894602E-2</c:v>
                </c:pt>
                <c:pt idx="75">
                  <c:v>1.3995226339722722E-2</c:v>
                </c:pt>
                <c:pt idx="76">
                  <c:v>1.381744711003785E-2</c:v>
                </c:pt>
                <c:pt idx="77">
                  <c:v>1.4639593068938472E-2</c:v>
                </c:pt>
                <c:pt idx="78">
                  <c:v>1.3514971162958744E-2</c:v>
                </c:pt>
                <c:pt idx="79">
                  <c:v>1.3349295249083459E-2</c:v>
                </c:pt>
                <c:pt idx="80">
                  <c:v>1.4160098229492712E-2</c:v>
                </c:pt>
                <c:pt idx="81">
                  <c:v>1.4060028510613387E-2</c:v>
                </c:pt>
                <c:pt idx="82">
                  <c:v>1.2950734581236523E-2</c:v>
                </c:pt>
                <c:pt idx="83">
                  <c:v>1.3826635265516973E-2</c:v>
                </c:pt>
                <c:pt idx="84">
                  <c:v>1.3713001124016522E-2</c:v>
                </c:pt>
                <c:pt idx="85">
                  <c:v>1.3619899467770535E-2</c:v>
                </c:pt>
                <c:pt idx="86">
                  <c:v>1.3528049736549308E-2</c:v>
                </c:pt>
                <c:pt idx="87">
                  <c:v>1.3455415444946217E-2</c:v>
                </c:pt>
                <c:pt idx="88">
                  <c:v>1.4373572593300965E-2</c:v>
                </c:pt>
                <c:pt idx="89">
                  <c:v>1.3311381230952213E-2</c:v>
                </c:pt>
                <c:pt idx="90">
                  <c:v>1.3257510284509388E-2</c:v>
                </c:pt>
                <c:pt idx="91">
                  <c:v>1.4176757743095791E-2</c:v>
                </c:pt>
                <c:pt idx="92">
                  <c:v>1.3115582119707092E-2</c:v>
                </c:pt>
                <c:pt idx="93">
                  <c:v>1.4052852496989399E-2</c:v>
                </c:pt>
                <c:pt idx="94">
                  <c:v>1.3966881017145827E-2</c:v>
                </c:pt>
                <c:pt idx="95">
                  <c:v>1.3914498767496619E-2</c:v>
                </c:pt>
                <c:pt idx="96">
                  <c:v>1.3830020905730711E-2</c:v>
                </c:pt>
                <c:pt idx="97">
                  <c:v>1.3746690576825094E-2</c:v>
                </c:pt>
                <c:pt idx="98">
                  <c:v>1.3695684171732614E-2</c:v>
                </c:pt>
                <c:pt idx="99">
                  <c:v>1.2706531553830627E-2</c:v>
                </c:pt>
                <c:pt idx="100">
                  <c:v>1.2651977994746502E-2</c:v>
                </c:pt>
                <c:pt idx="101">
                  <c:v>1.26125375889481E-2</c:v>
                </c:pt>
                <c:pt idx="102">
                  <c:v>1.2611271762461193E-2</c:v>
                </c:pt>
                <c:pt idx="103">
                  <c:v>1.2602328288707814E-2</c:v>
                </c:pt>
                <c:pt idx="104">
                  <c:v>1.2601036135215637E-2</c:v>
                </c:pt>
                <c:pt idx="105">
                  <c:v>1.2599740630268488E-2</c:v>
                </c:pt>
                <c:pt idx="106">
                  <c:v>1.2599212190224994E-2</c:v>
                </c:pt>
                <c:pt idx="107">
                  <c:v>1.259174050414512E-2</c:v>
                </c:pt>
                <c:pt idx="108">
                  <c:v>1.2585786120313681E-2</c:v>
                </c:pt>
                <c:pt idx="109">
                  <c:v>1.2579809990062285E-2</c:v>
                </c:pt>
                <c:pt idx="110">
                  <c:v>1.2574586400934902E-2</c:v>
                </c:pt>
                <c:pt idx="111">
                  <c:v>1.2567017237634844E-2</c:v>
                </c:pt>
                <c:pt idx="112">
                  <c:v>1.2560196066191751E-2</c:v>
                </c:pt>
                <c:pt idx="113">
                  <c:v>1.2532353964171631E-2</c:v>
                </c:pt>
                <c:pt idx="114">
                  <c:v>1.2523865953778105E-2</c:v>
                </c:pt>
                <c:pt idx="115">
                  <c:v>1.251612427740411E-2</c:v>
                </c:pt>
                <c:pt idx="116">
                  <c:v>1.2507571232455128E-2</c:v>
                </c:pt>
                <c:pt idx="117">
                  <c:v>1.2498984035127218E-2</c:v>
                </c:pt>
                <c:pt idx="118">
                  <c:v>1.2490362304494121E-2</c:v>
                </c:pt>
                <c:pt idx="119">
                  <c:v>1.2480921437925493E-2</c:v>
                </c:pt>
                <c:pt idx="120">
                  <c:v>1.247222719455535E-2</c:v>
                </c:pt>
                <c:pt idx="121">
                  <c:v>1.246271071160902E-2</c:v>
                </c:pt>
                <c:pt idx="122">
                  <c:v>1.2452366937324643E-2</c:v>
                </c:pt>
                <c:pt idx="123">
                  <c:v>1.2443557225582396E-2</c:v>
                </c:pt>
                <c:pt idx="124">
                  <c:v>1.2418909941247388E-2</c:v>
                </c:pt>
                <c:pt idx="125">
                  <c:v>1.2409186182615675E-2</c:v>
                </c:pt>
                <c:pt idx="126">
                  <c:v>1.2398627755585191E-2</c:v>
                </c:pt>
                <c:pt idx="127">
                  <c:v>1.2388816604581299E-2</c:v>
                </c:pt>
                <c:pt idx="128">
                  <c:v>1.2371807691594018E-2</c:v>
                </c:pt>
                <c:pt idx="129">
                  <c:v>1.2361090482281109E-2</c:v>
                </c:pt>
                <c:pt idx="130">
                  <c:v>1.2350324819340902E-2</c:v>
                </c:pt>
                <c:pt idx="131">
                  <c:v>1.23403088901455E-2</c:v>
                </c:pt>
                <c:pt idx="132">
                  <c:v>1.2330247227982215E-2</c:v>
                </c:pt>
                <c:pt idx="133">
                  <c:v>1.2319337878810011E-2</c:v>
                </c:pt>
                <c:pt idx="134">
                  <c:v>1.2309180453444065E-2</c:v>
                </c:pt>
                <c:pt idx="135">
                  <c:v>1.2298171527580896E-2</c:v>
                </c:pt>
                <c:pt idx="136">
                  <c:v>1.2272612382870932E-2</c:v>
                </c:pt>
                <c:pt idx="137">
                  <c:v>1.2261448780217319E-2</c:v>
                </c:pt>
                <c:pt idx="138">
                  <c:v>1.2213860042544799E-2</c:v>
                </c:pt>
                <c:pt idx="139">
                  <c:v>1.2204077159278673E-2</c:v>
                </c:pt>
                <c:pt idx="140">
                  <c:v>1.2192623344772283E-2</c:v>
                </c:pt>
                <c:pt idx="141">
                  <c:v>1.218273677822302E-2</c:v>
                </c:pt>
                <c:pt idx="142">
                  <c:v>1.2172800441642713E-2</c:v>
                </c:pt>
                <c:pt idx="143">
                  <c:v>1.2161182463550333E-2</c:v>
                </c:pt>
                <c:pt idx="144">
                  <c:v>1.215113878720789E-2</c:v>
                </c:pt>
                <c:pt idx="145">
                  <c:v>1.2140224842423497E-2</c:v>
                </c:pt>
                <c:pt idx="146">
                  <c:v>1.2097263530004711E-2</c:v>
                </c:pt>
                <c:pt idx="147">
                  <c:v>1.2086933158012019E-2</c:v>
                </c:pt>
                <c:pt idx="148">
                  <c:v>1.2076547736236145E-2</c:v>
                </c:pt>
                <c:pt idx="149">
                  <c:v>1.2041353115612821E-2</c:v>
                </c:pt>
                <c:pt idx="150">
                  <c:v>1.2030755922206994E-2</c:v>
                </c:pt>
                <c:pt idx="151">
                  <c:v>1.2020100452314752E-2</c:v>
                </c:pt>
                <c:pt idx="152">
                  <c:v>1.2009386039122565E-2</c:v>
                </c:pt>
                <c:pt idx="153">
                  <c:v>1.1998612006911309E-2</c:v>
                </c:pt>
                <c:pt idx="154">
                  <c:v>1.1987777670898708E-2</c:v>
                </c:pt>
                <c:pt idx="155">
                  <c:v>1.1976882337077489E-2</c:v>
                </c:pt>
                <c:pt idx="156">
                  <c:v>1.196592530205217E-2</c:v>
                </c:pt>
                <c:pt idx="157">
                  <c:v>1.1925544152132086E-2</c:v>
                </c:pt>
                <c:pt idx="158">
                  <c:v>1.1914334500379207E-2</c:v>
                </c:pt>
                <c:pt idx="159">
                  <c:v>1.1903901853921329E-2</c:v>
                </c:pt>
                <c:pt idx="160">
                  <c:v>1.1893408459401164E-2</c:v>
                </c:pt>
                <c:pt idx="161">
                  <c:v>1.1882007336151766E-2</c:v>
                </c:pt>
                <c:pt idx="162">
                  <c:v>1.1871386610391867E-2</c:v>
                </c:pt>
                <c:pt idx="163">
                  <c:v>1.1859852927723536E-2</c:v>
                </c:pt>
                <c:pt idx="164">
                  <c:v>1.1849101917455931E-2</c:v>
                </c:pt>
                <c:pt idx="165">
                  <c:v>1.1821207430854856E-2</c:v>
                </c:pt>
                <c:pt idx="166">
                  <c:v>1.181024820113542E-2</c:v>
                </c:pt>
                <c:pt idx="167">
                  <c:v>1.1799222164258723E-2</c:v>
                </c:pt>
                <c:pt idx="168">
                  <c:v>1.1788128557954119E-2</c:v>
                </c:pt>
                <c:pt idx="169">
                  <c:v>1.1776966609188103E-2</c:v>
                </c:pt>
                <c:pt idx="170">
                  <c:v>1.1706983775282509E-2</c:v>
                </c:pt>
                <c:pt idx="171">
                  <c:v>1.1697129545513255E-2</c:v>
                </c:pt>
                <c:pt idx="172">
                  <c:v>1.1686345522579536E-2</c:v>
                </c:pt>
                <c:pt idx="173">
                  <c:v>1.1674622398772106E-2</c:v>
                </c:pt>
                <c:pt idx="174">
                  <c:v>1.1664568484503013E-2</c:v>
                </c:pt>
                <c:pt idx="175">
                  <c:v>1.1653576086833296E-2</c:v>
                </c:pt>
                <c:pt idx="176">
                  <c:v>1.1642512663949079E-2</c:v>
                </c:pt>
                <c:pt idx="177">
                  <c:v>1.1632256652451524E-2</c:v>
                </c:pt>
                <c:pt idx="178">
                  <c:v>1.1620171772410062E-2</c:v>
                </c:pt>
                <c:pt idx="179">
                  <c:v>1.1609774173330506E-2</c:v>
                </c:pt>
                <c:pt idx="180">
                  <c:v>1.1598423084743634E-2</c:v>
                </c:pt>
                <c:pt idx="181">
                  <c:v>1.158788523423296E-2</c:v>
                </c:pt>
                <c:pt idx="182">
                  <c:v>1.1576387716476183E-2</c:v>
                </c:pt>
                <c:pt idx="183">
                  <c:v>1.156481340186007E-2</c:v>
                </c:pt>
                <c:pt idx="184">
                  <c:v>1.1554056780532644E-2</c:v>
                </c:pt>
                <c:pt idx="185">
                  <c:v>1.1507318274035429E-2</c:v>
                </c:pt>
                <c:pt idx="186">
                  <c:v>1.1495323562160001E-2</c:v>
                </c:pt>
                <c:pt idx="187">
                  <c:v>1.1485051400403543E-2</c:v>
                </c:pt>
                <c:pt idx="188">
                  <c:v>1.1473805251576914E-2</c:v>
                </c:pt>
                <c:pt idx="189">
                  <c:v>1.1462481995255226E-2</c:v>
                </c:pt>
                <c:pt idx="190">
                  <c:v>1.1451990923047689E-2</c:v>
                </c:pt>
                <c:pt idx="191">
                  <c:v>1.1439603176575486E-2</c:v>
                </c:pt>
                <c:pt idx="192">
                  <c:v>1.1428958554350633E-2</c:v>
                </c:pt>
                <c:pt idx="193">
                  <c:v>1.1417323121375073E-2</c:v>
                </c:pt>
                <c:pt idx="194">
                  <c:v>1.1405606102555789E-2</c:v>
                </c:pt>
                <c:pt idx="195">
                  <c:v>1.139472964239541E-2</c:v>
                </c:pt>
                <c:pt idx="196">
                  <c:v>1.1383777639884306E-2</c:v>
                </c:pt>
                <c:pt idx="197">
                  <c:v>1.1370892429617075E-2</c:v>
                </c:pt>
                <c:pt idx="198">
                  <c:v>1.1360707094363045E-2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C8-42CC-9688-6DD365031AC6}"/>
            </c:ext>
          </c:extLst>
        </c:ser>
        <c:ser>
          <c:idx val="1"/>
          <c:order val="1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GGDP!$AL$9:$AL$207</c:f>
              <c:numCache>
                <c:formatCode>General</c:formatCode>
                <c:ptCount val="19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  <c:pt idx="14">
                  <c:v>2016</c:v>
                </c:pt>
                <c:pt idx="15">
                  <c:v>2017</c:v>
                </c:pt>
                <c:pt idx="16">
                  <c:v>2018</c:v>
                </c:pt>
                <c:pt idx="17">
                  <c:v>2019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  <c:pt idx="23">
                  <c:v>2025</c:v>
                </c:pt>
                <c:pt idx="24">
                  <c:v>2026</c:v>
                </c:pt>
                <c:pt idx="25">
                  <c:v>2027</c:v>
                </c:pt>
                <c:pt idx="26">
                  <c:v>2028</c:v>
                </c:pt>
                <c:pt idx="27">
                  <c:v>2029</c:v>
                </c:pt>
                <c:pt idx="28">
                  <c:v>2030</c:v>
                </c:pt>
                <c:pt idx="29">
                  <c:v>2031</c:v>
                </c:pt>
                <c:pt idx="30">
                  <c:v>2032</c:v>
                </c:pt>
                <c:pt idx="31">
                  <c:v>2033</c:v>
                </c:pt>
                <c:pt idx="32">
                  <c:v>2034</c:v>
                </c:pt>
                <c:pt idx="33">
                  <c:v>2035</c:v>
                </c:pt>
                <c:pt idx="34">
                  <c:v>2036</c:v>
                </c:pt>
                <c:pt idx="35">
                  <c:v>2037</c:v>
                </c:pt>
                <c:pt idx="36">
                  <c:v>2038</c:v>
                </c:pt>
                <c:pt idx="37">
                  <c:v>2039</c:v>
                </c:pt>
                <c:pt idx="38">
                  <c:v>2040</c:v>
                </c:pt>
                <c:pt idx="39">
                  <c:v>2041</c:v>
                </c:pt>
                <c:pt idx="40">
                  <c:v>2042</c:v>
                </c:pt>
                <c:pt idx="41">
                  <c:v>2043</c:v>
                </c:pt>
                <c:pt idx="42">
                  <c:v>2044</c:v>
                </c:pt>
                <c:pt idx="43">
                  <c:v>2045</c:v>
                </c:pt>
                <c:pt idx="44">
                  <c:v>2046</c:v>
                </c:pt>
                <c:pt idx="45">
                  <c:v>2047</c:v>
                </c:pt>
                <c:pt idx="46">
                  <c:v>2048</c:v>
                </c:pt>
                <c:pt idx="47">
                  <c:v>2049</c:v>
                </c:pt>
                <c:pt idx="48">
                  <c:v>2050</c:v>
                </c:pt>
                <c:pt idx="49">
                  <c:v>2051</c:v>
                </c:pt>
                <c:pt idx="50">
                  <c:v>2052</c:v>
                </c:pt>
                <c:pt idx="51">
                  <c:v>2053</c:v>
                </c:pt>
                <c:pt idx="52">
                  <c:v>2054</c:v>
                </c:pt>
                <c:pt idx="53">
                  <c:v>2055</c:v>
                </c:pt>
                <c:pt idx="54">
                  <c:v>2056</c:v>
                </c:pt>
                <c:pt idx="55">
                  <c:v>2057</c:v>
                </c:pt>
                <c:pt idx="56">
                  <c:v>2058</c:v>
                </c:pt>
                <c:pt idx="57">
                  <c:v>2059</c:v>
                </c:pt>
                <c:pt idx="58">
                  <c:v>2060</c:v>
                </c:pt>
                <c:pt idx="59">
                  <c:v>2061</c:v>
                </c:pt>
                <c:pt idx="60">
                  <c:v>2062</c:v>
                </c:pt>
                <c:pt idx="61">
                  <c:v>2063</c:v>
                </c:pt>
                <c:pt idx="62">
                  <c:v>2064</c:v>
                </c:pt>
                <c:pt idx="63">
                  <c:v>2065</c:v>
                </c:pt>
                <c:pt idx="64">
                  <c:v>2066</c:v>
                </c:pt>
                <c:pt idx="65">
                  <c:v>2067</c:v>
                </c:pt>
                <c:pt idx="66">
                  <c:v>2068</c:v>
                </c:pt>
                <c:pt idx="67">
                  <c:v>2069</c:v>
                </c:pt>
                <c:pt idx="68">
                  <c:v>2070</c:v>
                </c:pt>
                <c:pt idx="69">
                  <c:v>2071</c:v>
                </c:pt>
                <c:pt idx="70">
                  <c:v>2072</c:v>
                </c:pt>
                <c:pt idx="71">
                  <c:v>2073</c:v>
                </c:pt>
                <c:pt idx="72">
                  <c:v>2074</c:v>
                </c:pt>
                <c:pt idx="73">
                  <c:v>2075</c:v>
                </c:pt>
                <c:pt idx="74">
                  <c:v>2076</c:v>
                </c:pt>
                <c:pt idx="75">
                  <c:v>2077</c:v>
                </c:pt>
                <c:pt idx="76">
                  <c:v>2078</c:v>
                </c:pt>
                <c:pt idx="77">
                  <c:v>2079</c:v>
                </c:pt>
                <c:pt idx="78">
                  <c:v>2080</c:v>
                </c:pt>
                <c:pt idx="79">
                  <c:v>2081</c:v>
                </c:pt>
                <c:pt idx="80">
                  <c:v>2082</c:v>
                </c:pt>
                <c:pt idx="81">
                  <c:v>2083</c:v>
                </c:pt>
                <c:pt idx="82">
                  <c:v>2084</c:v>
                </c:pt>
                <c:pt idx="83">
                  <c:v>2085</c:v>
                </c:pt>
                <c:pt idx="84">
                  <c:v>2086</c:v>
                </c:pt>
                <c:pt idx="85">
                  <c:v>2087</c:v>
                </c:pt>
                <c:pt idx="86">
                  <c:v>2088</c:v>
                </c:pt>
                <c:pt idx="87">
                  <c:v>2089</c:v>
                </c:pt>
                <c:pt idx="88">
                  <c:v>2090</c:v>
                </c:pt>
                <c:pt idx="89">
                  <c:v>2091</c:v>
                </c:pt>
                <c:pt idx="90">
                  <c:v>2092</c:v>
                </c:pt>
                <c:pt idx="91">
                  <c:v>2093</c:v>
                </c:pt>
                <c:pt idx="92">
                  <c:v>2094</c:v>
                </c:pt>
                <c:pt idx="93">
                  <c:v>2095</c:v>
                </c:pt>
                <c:pt idx="94">
                  <c:v>2096</c:v>
                </c:pt>
                <c:pt idx="95">
                  <c:v>2097</c:v>
                </c:pt>
                <c:pt idx="96">
                  <c:v>2098</c:v>
                </c:pt>
                <c:pt idx="97">
                  <c:v>2099</c:v>
                </c:pt>
                <c:pt idx="98">
                  <c:v>2100</c:v>
                </c:pt>
                <c:pt idx="99">
                  <c:v>2101</c:v>
                </c:pt>
                <c:pt idx="100">
                  <c:v>2102</c:v>
                </c:pt>
                <c:pt idx="101">
                  <c:v>2103</c:v>
                </c:pt>
                <c:pt idx="102">
                  <c:v>2104</c:v>
                </c:pt>
                <c:pt idx="103">
                  <c:v>2105</c:v>
                </c:pt>
                <c:pt idx="104">
                  <c:v>2106</c:v>
                </c:pt>
                <c:pt idx="105">
                  <c:v>2107</c:v>
                </c:pt>
                <c:pt idx="106">
                  <c:v>2108</c:v>
                </c:pt>
                <c:pt idx="107">
                  <c:v>2109</c:v>
                </c:pt>
                <c:pt idx="108">
                  <c:v>2110</c:v>
                </c:pt>
                <c:pt idx="109">
                  <c:v>2111</c:v>
                </c:pt>
                <c:pt idx="110">
                  <c:v>2112</c:v>
                </c:pt>
                <c:pt idx="111">
                  <c:v>2113</c:v>
                </c:pt>
                <c:pt idx="112">
                  <c:v>2114</c:v>
                </c:pt>
                <c:pt idx="113">
                  <c:v>2115</c:v>
                </c:pt>
                <c:pt idx="114">
                  <c:v>2116</c:v>
                </c:pt>
                <c:pt idx="115">
                  <c:v>2117</c:v>
                </c:pt>
                <c:pt idx="116">
                  <c:v>2118</c:v>
                </c:pt>
                <c:pt idx="117">
                  <c:v>2119</c:v>
                </c:pt>
                <c:pt idx="118">
                  <c:v>2120</c:v>
                </c:pt>
                <c:pt idx="119">
                  <c:v>2121</c:v>
                </c:pt>
                <c:pt idx="120">
                  <c:v>2122</c:v>
                </c:pt>
                <c:pt idx="121">
                  <c:v>2123</c:v>
                </c:pt>
                <c:pt idx="122">
                  <c:v>2124</c:v>
                </c:pt>
                <c:pt idx="123">
                  <c:v>2125</c:v>
                </c:pt>
                <c:pt idx="124">
                  <c:v>2126</c:v>
                </c:pt>
                <c:pt idx="125">
                  <c:v>2127</c:v>
                </c:pt>
                <c:pt idx="126">
                  <c:v>2128</c:v>
                </c:pt>
                <c:pt idx="127">
                  <c:v>2129</c:v>
                </c:pt>
                <c:pt idx="128">
                  <c:v>2130</c:v>
                </c:pt>
                <c:pt idx="129">
                  <c:v>2131</c:v>
                </c:pt>
                <c:pt idx="130">
                  <c:v>2132</c:v>
                </c:pt>
                <c:pt idx="131">
                  <c:v>2133</c:v>
                </c:pt>
                <c:pt idx="132">
                  <c:v>2134</c:v>
                </c:pt>
                <c:pt idx="133">
                  <c:v>2135</c:v>
                </c:pt>
                <c:pt idx="134">
                  <c:v>2136</c:v>
                </c:pt>
                <c:pt idx="135">
                  <c:v>2137</c:v>
                </c:pt>
                <c:pt idx="136">
                  <c:v>2138</c:v>
                </c:pt>
                <c:pt idx="137">
                  <c:v>2139</c:v>
                </c:pt>
                <c:pt idx="138">
                  <c:v>2140</c:v>
                </c:pt>
                <c:pt idx="139">
                  <c:v>2141</c:v>
                </c:pt>
                <c:pt idx="140">
                  <c:v>2142</c:v>
                </c:pt>
                <c:pt idx="141">
                  <c:v>2143</c:v>
                </c:pt>
                <c:pt idx="142">
                  <c:v>2144</c:v>
                </c:pt>
                <c:pt idx="143">
                  <c:v>2145</c:v>
                </c:pt>
                <c:pt idx="144">
                  <c:v>2146</c:v>
                </c:pt>
                <c:pt idx="145">
                  <c:v>2147</c:v>
                </c:pt>
                <c:pt idx="146">
                  <c:v>2148</c:v>
                </c:pt>
                <c:pt idx="147">
                  <c:v>2149</c:v>
                </c:pt>
                <c:pt idx="148">
                  <c:v>2150</c:v>
                </c:pt>
                <c:pt idx="149">
                  <c:v>2151</c:v>
                </c:pt>
                <c:pt idx="150">
                  <c:v>2152</c:v>
                </c:pt>
                <c:pt idx="151">
                  <c:v>2153</c:v>
                </c:pt>
                <c:pt idx="152">
                  <c:v>2154</c:v>
                </c:pt>
                <c:pt idx="153">
                  <c:v>2155</c:v>
                </c:pt>
                <c:pt idx="154">
                  <c:v>2156</c:v>
                </c:pt>
                <c:pt idx="155">
                  <c:v>2157</c:v>
                </c:pt>
                <c:pt idx="156">
                  <c:v>2158</c:v>
                </c:pt>
                <c:pt idx="157">
                  <c:v>2159</c:v>
                </c:pt>
                <c:pt idx="158">
                  <c:v>2160</c:v>
                </c:pt>
                <c:pt idx="159">
                  <c:v>2161</c:v>
                </c:pt>
                <c:pt idx="160">
                  <c:v>2162</c:v>
                </c:pt>
                <c:pt idx="161">
                  <c:v>2163</c:v>
                </c:pt>
                <c:pt idx="162">
                  <c:v>2164</c:v>
                </c:pt>
                <c:pt idx="163">
                  <c:v>2165</c:v>
                </c:pt>
                <c:pt idx="164">
                  <c:v>2166</c:v>
                </c:pt>
                <c:pt idx="165">
                  <c:v>2167</c:v>
                </c:pt>
                <c:pt idx="166">
                  <c:v>2168</c:v>
                </c:pt>
                <c:pt idx="167">
                  <c:v>2169</c:v>
                </c:pt>
                <c:pt idx="168">
                  <c:v>2170</c:v>
                </c:pt>
                <c:pt idx="169">
                  <c:v>2171</c:v>
                </c:pt>
                <c:pt idx="170">
                  <c:v>2172</c:v>
                </c:pt>
                <c:pt idx="171">
                  <c:v>2173</c:v>
                </c:pt>
                <c:pt idx="172">
                  <c:v>2174</c:v>
                </c:pt>
                <c:pt idx="173">
                  <c:v>2175</c:v>
                </c:pt>
                <c:pt idx="174">
                  <c:v>2176</c:v>
                </c:pt>
                <c:pt idx="175">
                  <c:v>2177</c:v>
                </c:pt>
                <c:pt idx="176">
                  <c:v>2178</c:v>
                </c:pt>
                <c:pt idx="177">
                  <c:v>2179</c:v>
                </c:pt>
                <c:pt idx="178">
                  <c:v>2180</c:v>
                </c:pt>
                <c:pt idx="179">
                  <c:v>2181</c:v>
                </c:pt>
                <c:pt idx="180">
                  <c:v>2182</c:v>
                </c:pt>
                <c:pt idx="181">
                  <c:v>2183</c:v>
                </c:pt>
                <c:pt idx="182">
                  <c:v>2184</c:v>
                </c:pt>
                <c:pt idx="183">
                  <c:v>2185</c:v>
                </c:pt>
                <c:pt idx="184">
                  <c:v>2186</c:v>
                </c:pt>
                <c:pt idx="185">
                  <c:v>2187</c:v>
                </c:pt>
                <c:pt idx="186">
                  <c:v>2188</c:v>
                </c:pt>
                <c:pt idx="187">
                  <c:v>2189</c:v>
                </c:pt>
                <c:pt idx="188">
                  <c:v>2190</c:v>
                </c:pt>
                <c:pt idx="189">
                  <c:v>2191</c:v>
                </c:pt>
                <c:pt idx="190">
                  <c:v>2192</c:v>
                </c:pt>
                <c:pt idx="191">
                  <c:v>2193</c:v>
                </c:pt>
                <c:pt idx="192">
                  <c:v>2194</c:v>
                </c:pt>
                <c:pt idx="193">
                  <c:v>2195</c:v>
                </c:pt>
                <c:pt idx="194">
                  <c:v>2196</c:v>
                </c:pt>
                <c:pt idx="195">
                  <c:v>2197</c:v>
                </c:pt>
                <c:pt idx="196">
                  <c:v>2198</c:v>
                </c:pt>
                <c:pt idx="197">
                  <c:v>2199</c:v>
                </c:pt>
                <c:pt idx="198">
                  <c:v>2200</c:v>
                </c:pt>
              </c:numCache>
            </c:numRef>
          </c:cat>
          <c:val>
            <c:numRef>
              <c:f>GGDP!$AS$9:$AS$207</c:f>
              <c:numCache>
                <c:formatCode>0.00%</c:formatCode>
                <c:ptCount val="19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C8-42CC-9688-6DD365031A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5265312"/>
        <c:axId val="1239323744"/>
      </c:lineChart>
      <c:catAx>
        <c:axId val="14526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9323744"/>
        <c:crosses val="autoZero"/>
        <c:auto val="1"/>
        <c:lblAlgn val="ctr"/>
        <c:lblOffset val="100"/>
        <c:noMultiLvlLbl val="0"/>
      </c:catAx>
      <c:valAx>
        <c:axId val="123932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5265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2000-2100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GGDP!$P$7</c:f>
              <c:strCache>
                <c:ptCount val="1"/>
                <c:pt idx="0">
                  <c:v>GDP (LHS)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GGDP!$M$8:$M$28</c:f>
              <c:numCache>
                <c:formatCode>General</c:formatCode>
                <c:ptCount val="21"/>
                <c:pt idx="0">
                  <c:v>6.11</c:v>
                </c:pt>
                <c:pt idx="1">
                  <c:v>6.19</c:v>
                </c:pt>
                <c:pt idx="2">
                  <c:v>6.27</c:v>
                </c:pt>
                <c:pt idx="3">
                  <c:v>6.35</c:v>
                </c:pt>
                <c:pt idx="4">
                  <c:v>6.43</c:v>
                </c:pt>
                <c:pt idx="5">
                  <c:v>6.51</c:v>
                </c:pt>
                <c:pt idx="6">
                  <c:v>6.6</c:v>
                </c:pt>
                <c:pt idx="7">
                  <c:v>6.68</c:v>
                </c:pt>
                <c:pt idx="8">
                  <c:v>6.77</c:v>
                </c:pt>
                <c:pt idx="9">
                  <c:v>6.85</c:v>
                </c:pt>
                <c:pt idx="10">
                  <c:v>6.94</c:v>
                </c:pt>
                <c:pt idx="11">
                  <c:v>7.03</c:v>
                </c:pt>
                <c:pt idx="12">
                  <c:v>7.11</c:v>
                </c:pt>
                <c:pt idx="13">
                  <c:v>7.2</c:v>
                </c:pt>
                <c:pt idx="14">
                  <c:v>7.29</c:v>
                </c:pt>
                <c:pt idx="15">
                  <c:v>7.38</c:v>
                </c:pt>
                <c:pt idx="16">
                  <c:v>7.47</c:v>
                </c:pt>
                <c:pt idx="17">
                  <c:v>7.56</c:v>
                </c:pt>
                <c:pt idx="18">
                  <c:v>7.64</c:v>
                </c:pt>
                <c:pt idx="19">
                  <c:v>7.72</c:v>
                </c:pt>
                <c:pt idx="20">
                  <c:v>7.8</c:v>
                </c:pt>
              </c:numCache>
            </c:numRef>
          </c:xVal>
          <c:yVal>
            <c:numRef>
              <c:f>GGDP!$P$8:$P$28</c:f>
              <c:numCache>
                <c:formatCode>_-* #,##0.0_-;\-* #,##0.0_-;_-* "-"??_-;_-@_-</c:formatCode>
                <c:ptCount val="2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D0-49D9-BB3F-F932654F8EF0}"/>
            </c:ext>
          </c:extLst>
        </c:ser>
        <c:ser>
          <c:idx val="2"/>
          <c:order val="2"/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GGDP!$M$29:$M$108</c:f>
              <c:numCache>
                <c:formatCode>General</c:formatCode>
                <c:ptCount val="80"/>
                <c:pt idx="0">
                  <c:v>7.88</c:v>
                </c:pt>
                <c:pt idx="1">
                  <c:v>7.94</c:v>
                </c:pt>
                <c:pt idx="2">
                  <c:v>8.01</c:v>
                </c:pt>
                <c:pt idx="3">
                  <c:v>8.08</c:v>
                </c:pt>
                <c:pt idx="4">
                  <c:v>8.15</c:v>
                </c:pt>
                <c:pt idx="5">
                  <c:v>8.23</c:v>
                </c:pt>
                <c:pt idx="6">
                  <c:v>8.3000000000000007</c:v>
                </c:pt>
                <c:pt idx="7">
                  <c:v>8.3699999999999992</c:v>
                </c:pt>
                <c:pt idx="8">
                  <c:v>8.44</c:v>
                </c:pt>
                <c:pt idx="9">
                  <c:v>8.51</c:v>
                </c:pt>
                <c:pt idx="10">
                  <c:v>8.58</c:v>
                </c:pt>
                <c:pt idx="11">
                  <c:v>8.65</c:v>
                </c:pt>
                <c:pt idx="12">
                  <c:v>8.7100000000000009</c:v>
                </c:pt>
                <c:pt idx="13">
                  <c:v>8.7799999999999994</c:v>
                </c:pt>
                <c:pt idx="14">
                  <c:v>8.85</c:v>
                </c:pt>
                <c:pt idx="15">
                  <c:v>8.91</c:v>
                </c:pt>
                <c:pt idx="16">
                  <c:v>8.9700000000000006</c:v>
                </c:pt>
                <c:pt idx="17">
                  <c:v>9.0399999999999991</c:v>
                </c:pt>
                <c:pt idx="18">
                  <c:v>9.1</c:v>
                </c:pt>
                <c:pt idx="19">
                  <c:v>9.16</c:v>
                </c:pt>
                <c:pt idx="20">
                  <c:v>9.2200000000000006</c:v>
                </c:pt>
                <c:pt idx="21">
                  <c:v>9.27</c:v>
                </c:pt>
                <c:pt idx="22">
                  <c:v>9.33</c:v>
                </c:pt>
                <c:pt idx="23">
                  <c:v>9.39</c:v>
                </c:pt>
                <c:pt idx="24">
                  <c:v>9.44</c:v>
                </c:pt>
                <c:pt idx="25">
                  <c:v>9.49</c:v>
                </c:pt>
                <c:pt idx="26">
                  <c:v>9.5399999999999991</c:v>
                </c:pt>
                <c:pt idx="27">
                  <c:v>9.59</c:v>
                </c:pt>
                <c:pt idx="28">
                  <c:v>9.64</c:v>
                </c:pt>
                <c:pt idx="29">
                  <c:v>9.69</c:v>
                </c:pt>
                <c:pt idx="30">
                  <c:v>9.73</c:v>
                </c:pt>
                <c:pt idx="31">
                  <c:v>9.77</c:v>
                </c:pt>
                <c:pt idx="32">
                  <c:v>9.81</c:v>
                </c:pt>
                <c:pt idx="33">
                  <c:v>9.85</c:v>
                </c:pt>
                <c:pt idx="34">
                  <c:v>9.89</c:v>
                </c:pt>
                <c:pt idx="35">
                  <c:v>9.92</c:v>
                </c:pt>
                <c:pt idx="36">
                  <c:v>9.9600000000000009</c:v>
                </c:pt>
                <c:pt idx="37">
                  <c:v>9.99</c:v>
                </c:pt>
                <c:pt idx="38">
                  <c:v>10.02</c:v>
                </c:pt>
                <c:pt idx="39">
                  <c:v>10.050000000000001</c:v>
                </c:pt>
                <c:pt idx="40">
                  <c:v>10.08</c:v>
                </c:pt>
                <c:pt idx="41">
                  <c:v>10.11</c:v>
                </c:pt>
                <c:pt idx="42">
                  <c:v>10.130000000000001</c:v>
                </c:pt>
                <c:pt idx="43">
                  <c:v>10.16</c:v>
                </c:pt>
                <c:pt idx="44">
                  <c:v>10.18</c:v>
                </c:pt>
                <c:pt idx="45">
                  <c:v>10.210000000000001</c:v>
                </c:pt>
                <c:pt idx="46">
                  <c:v>10.23</c:v>
                </c:pt>
                <c:pt idx="47">
                  <c:v>10.25</c:v>
                </c:pt>
                <c:pt idx="48">
                  <c:v>10.27</c:v>
                </c:pt>
                <c:pt idx="49">
                  <c:v>10.29</c:v>
                </c:pt>
                <c:pt idx="50">
                  <c:v>10.3</c:v>
                </c:pt>
                <c:pt idx="51">
                  <c:v>10.32</c:v>
                </c:pt>
                <c:pt idx="52">
                  <c:v>10.34</c:v>
                </c:pt>
                <c:pt idx="53">
                  <c:v>10.35</c:v>
                </c:pt>
                <c:pt idx="54">
                  <c:v>10.36</c:v>
                </c:pt>
                <c:pt idx="55">
                  <c:v>10.38</c:v>
                </c:pt>
                <c:pt idx="56">
                  <c:v>10.39</c:v>
                </c:pt>
                <c:pt idx="57">
                  <c:v>10.4</c:v>
                </c:pt>
                <c:pt idx="58">
                  <c:v>10.4</c:v>
                </c:pt>
                <c:pt idx="59">
                  <c:v>10.41</c:v>
                </c:pt>
                <c:pt idx="60">
                  <c:v>10.42</c:v>
                </c:pt>
                <c:pt idx="61">
                  <c:v>10.42</c:v>
                </c:pt>
                <c:pt idx="62">
                  <c:v>10.42</c:v>
                </c:pt>
                <c:pt idx="63">
                  <c:v>10.43</c:v>
                </c:pt>
                <c:pt idx="64">
                  <c:v>10.43</c:v>
                </c:pt>
                <c:pt idx="65">
                  <c:v>10.43</c:v>
                </c:pt>
                <c:pt idx="66">
                  <c:v>10.43</c:v>
                </c:pt>
                <c:pt idx="67">
                  <c:v>10.43</c:v>
                </c:pt>
                <c:pt idx="68">
                  <c:v>10.43</c:v>
                </c:pt>
                <c:pt idx="69">
                  <c:v>10.42</c:v>
                </c:pt>
                <c:pt idx="70">
                  <c:v>10.42</c:v>
                </c:pt>
                <c:pt idx="71">
                  <c:v>10.42</c:v>
                </c:pt>
                <c:pt idx="72">
                  <c:v>10.41</c:v>
                </c:pt>
                <c:pt idx="73">
                  <c:v>10.41</c:v>
                </c:pt>
                <c:pt idx="74">
                  <c:v>10.4</c:v>
                </c:pt>
                <c:pt idx="75">
                  <c:v>10.39</c:v>
                </c:pt>
                <c:pt idx="76">
                  <c:v>10.38</c:v>
                </c:pt>
                <c:pt idx="77">
                  <c:v>10.37</c:v>
                </c:pt>
                <c:pt idx="78">
                  <c:v>10.36</c:v>
                </c:pt>
                <c:pt idx="79">
                  <c:v>10.35</c:v>
                </c:pt>
              </c:numCache>
            </c:numRef>
          </c:xVal>
          <c:yVal>
            <c:numRef>
              <c:f>GGDP!$P$29:$P$108</c:f>
              <c:numCache>
                <c:formatCode>_-* #,##0.0_-;\-* #,##0.0_-;_-* "-"??_-;_-@_-</c:formatCode>
                <c:ptCount val="80"/>
                <c:pt idx="0">
                  <c:v>134.54</c:v>
                </c:pt>
                <c:pt idx="1">
                  <c:v>139.03</c:v>
                </c:pt>
                <c:pt idx="2">
                  <c:v>143.66</c:v>
                </c:pt>
                <c:pt idx="3">
                  <c:v>148.4</c:v>
                </c:pt>
                <c:pt idx="4">
                  <c:v>153.26</c:v>
                </c:pt>
                <c:pt idx="5">
                  <c:v>158.21</c:v>
                </c:pt>
                <c:pt idx="6">
                  <c:v>163.25</c:v>
                </c:pt>
                <c:pt idx="7">
                  <c:v>168.38</c:v>
                </c:pt>
                <c:pt idx="8">
                  <c:v>173.6</c:v>
                </c:pt>
                <c:pt idx="9">
                  <c:v>178.89</c:v>
                </c:pt>
                <c:pt idx="10">
                  <c:v>184.27</c:v>
                </c:pt>
                <c:pt idx="11">
                  <c:v>189.72</c:v>
                </c:pt>
                <c:pt idx="12">
                  <c:v>195.25</c:v>
                </c:pt>
                <c:pt idx="13">
                  <c:v>200.86</c:v>
                </c:pt>
                <c:pt idx="14">
                  <c:v>206.53</c:v>
                </c:pt>
                <c:pt idx="15">
                  <c:v>212.27</c:v>
                </c:pt>
                <c:pt idx="16">
                  <c:v>218.07</c:v>
                </c:pt>
                <c:pt idx="17">
                  <c:v>223.94</c:v>
                </c:pt>
                <c:pt idx="18">
                  <c:v>229.87</c:v>
                </c:pt>
                <c:pt idx="19">
                  <c:v>235.85</c:v>
                </c:pt>
                <c:pt idx="20">
                  <c:v>241.9</c:v>
                </c:pt>
                <c:pt idx="21">
                  <c:v>247.99</c:v>
                </c:pt>
                <c:pt idx="22">
                  <c:v>254.13</c:v>
                </c:pt>
                <c:pt idx="23">
                  <c:v>260.32</c:v>
                </c:pt>
                <c:pt idx="24">
                  <c:v>266.55</c:v>
                </c:pt>
                <c:pt idx="25">
                  <c:v>272.81</c:v>
                </c:pt>
                <c:pt idx="26">
                  <c:v>279.10000000000002</c:v>
                </c:pt>
                <c:pt idx="27">
                  <c:v>285.42</c:v>
                </c:pt>
                <c:pt idx="28">
                  <c:v>291.75</c:v>
                </c:pt>
                <c:pt idx="29">
                  <c:v>298.10000000000002</c:v>
                </c:pt>
                <c:pt idx="30">
                  <c:v>304.45</c:v>
                </c:pt>
                <c:pt idx="31">
                  <c:v>310.81</c:v>
                </c:pt>
                <c:pt idx="32">
                  <c:v>317.18</c:v>
                </c:pt>
                <c:pt idx="33">
                  <c:v>323.56</c:v>
                </c:pt>
                <c:pt idx="34">
                  <c:v>329.94</c:v>
                </c:pt>
                <c:pt idx="35">
                  <c:v>336.32</c:v>
                </c:pt>
                <c:pt idx="36">
                  <c:v>342.71</c:v>
                </c:pt>
                <c:pt idx="37">
                  <c:v>349.11</c:v>
                </c:pt>
                <c:pt idx="38">
                  <c:v>355.52</c:v>
                </c:pt>
                <c:pt idx="39">
                  <c:v>361.95</c:v>
                </c:pt>
                <c:pt idx="40">
                  <c:v>368.4</c:v>
                </c:pt>
                <c:pt idx="41">
                  <c:v>374.88</c:v>
                </c:pt>
                <c:pt idx="42">
                  <c:v>381.39</c:v>
                </c:pt>
                <c:pt idx="43">
                  <c:v>387.93</c:v>
                </c:pt>
                <c:pt idx="44">
                  <c:v>394.51</c:v>
                </c:pt>
                <c:pt idx="45">
                  <c:v>401.13</c:v>
                </c:pt>
                <c:pt idx="46">
                  <c:v>407.79</c:v>
                </c:pt>
                <c:pt idx="47">
                  <c:v>414.49</c:v>
                </c:pt>
                <c:pt idx="48">
                  <c:v>421.24</c:v>
                </c:pt>
                <c:pt idx="49">
                  <c:v>428.02</c:v>
                </c:pt>
                <c:pt idx="50">
                  <c:v>434.85</c:v>
                </c:pt>
                <c:pt idx="51">
                  <c:v>441.72</c:v>
                </c:pt>
                <c:pt idx="52">
                  <c:v>448.62</c:v>
                </c:pt>
                <c:pt idx="53">
                  <c:v>455.56</c:v>
                </c:pt>
                <c:pt idx="54">
                  <c:v>462.54</c:v>
                </c:pt>
                <c:pt idx="55">
                  <c:v>469.54</c:v>
                </c:pt>
                <c:pt idx="56">
                  <c:v>476.57</c:v>
                </c:pt>
                <c:pt idx="57">
                  <c:v>483.62</c:v>
                </c:pt>
                <c:pt idx="58">
                  <c:v>490.7</c:v>
                </c:pt>
                <c:pt idx="59">
                  <c:v>497.81</c:v>
                </c:pt>
                <c:pt idx="60">
                  <c:v>504.94</c:v>
                </c:pt>
                <c:pt idx="61">
                  <c:v>512.09</c:v>
                </c:pt>
                <c:pt idx="62">
                  <c:v>519.29</c:v>
                </c:pt>
                <c:pt idx="63">
                  <c:v>526.52</c:v>
                </c:pt>
                <c:pt idx="64">
                  <c:v>533.79999999999995</c:v>
                </c:pt>
                <c:pt idx="65">
                  <c:v>541.12</c:v>
                </c:pt>
                <c:pt idx="66">
                  <c:v>548.49</c:v>
                </c:pt>
                <c:pt idx="67">
                  <c:v>555.91</c:v>
                </c:pt>
                <c:pt idx="68">
                  <c:v>563.39</c:v>
                </c:pt>
                <c:pt idx="69">
                  <c:v>570.94000000000005</c:v>
                </c:pt>
                <c:pt idx="70">
                  <c:v>578.54</c:v>
                </c:pt>
                <c:pt idx="71">
                  <c:v>586.21</c:v>
                </c:pt>
                <c:pt idx="72">
                  <c:v>593.95000000000005</c:v>
                </c:pt>
                <c:pt idx="73">
                  <c:v>601.74</c:v>
                </c:pt>
                <c:pt idx="74">
                  <c:v>609.61</c:v>
                </c:pt>
                <c:pt idx="75">
                  <c:v>617.53</c:v>
                </c:pt>
                <c:pt idx="76">
                  <c:v>625.52</c:v>
                </c:pt>
                <c:pt idx="77">
                  <c:v>633.55999999999995</c:v>
                </c:pt>
                <c:pt idx="78">
                  <c:v>641.65</c:v>
                </c:pt>
                <c:pt idx="79">
                  <c:v>649.80999999999995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D0-49D9-BB3F-F932654F8EF0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GGDP!$M$28:$M$108</c:f>
              <c:numCache>
                <c:formatCode>General</c:formatCode>
                <c:ptCount val="81"/>
                <c:pt idx="0">
                  <c:v>7.8</c:v>
                </c:pt>
                <c:pt idx="1">
                  <c:v>7.88</c:v>
                </c:pt>
                <c:pt idx="2">
                  <c:v>7.94</c:v>
                </c:pt>
                <c:pt idx="3">
                  <c:v>8.01</c:v>
                </c:pt>
                <c:pt idx="4">
                  <c:v>8.08</c:v>
                </c:pt>
                <c:pt idx="5">
                  <c:v>8.15</c:v>
                </c:pt>
                <c:pt idx="6">
                  <c:v>8.23</c:v>
                </c:pt>
                <c:pt idx="7">
                  <c:v>8.3000000000000007</c:v>
                </c:pt>
                <c:pt idx="8">
                  <c:v>8.3699999999999992</c:v>
                </c:pt>
                <c:pt idx="9">
                  <c:v>8.44</c:v>
                </c:pt>
                <c:pt idx="10">
                  <c:v>8.51</c:v>
                </c:pt>
                <c:pt idx="11">
                  <c:v>8.58</c:v>
                </c:pt>
                <c:pt idx="12">
                  <c:v>8.65</c:v>
                </c:pt>
                <c:pt idx="13">
                  <c:v>8.7100000000000009</c:v>
                </c:pt>
                <c:pt idx="14">
                  <c:v>8.7799999999999994</c:v>
                </c:pt>
                <c:pt idx="15">
                  <c:v>8.85</c:v>
                </c:pt>
                <c:pt idx="16">
                  <c:v>8.91</c:v>
                </c:pt>
                <c:pt idx="17">
                  <c:v>8.9700000000000006</c:v>
                </c:pt>
                <c:pt idx="18">
                  <c:v>9.0399999999999991</c:v>
                </c:pt>
                <c:pt idx="19">
                  <c:v>9.1</c:v>
                </c:pt>
                <c:pt idx="20">
                  <c:v>9.16</c:v>
                </c:pt>
                <c:pt idx="21">
                  <c:v>9.2200000000000006</c:v>
                </c:pt>
                <c:pt idx="22">
                  <c:v>9.27</c:v>
                </c:pt>
                <c:pt idx="23">
                  <c:v>9.33</c:v>
                </c:pt>
                <c:pt idx="24">
                  <c:v>9.39</c:v>
                </c:pt>
                <c:pt idx="25">
                  <c:v>9.44</c:v>
                </c:pt>
                <c:pt idx="26">
                  <c:v>9.49</c:v>
                </c:pt>
                <c:pt idx="27">
                  <c:v>9.5399999999999991</c:v>
                </c:pt>
                <c:pt idx="28">
                  <c:v>9.59</c:v>
                </c:pt>
                <c:pt idx="29">
                  <c:v>9.64</c:v>
                </c:pt>
                <c:pt idx="30">
                  <c:v>9.69</c:v>
                </c:pt>
                <c:pt idx="31">
                  <c:v>9.73</c:v>
                </c:pt>
                <c:pt idx="32">
                  <c:v>9.77</c:v>
                </c:pt>
                <c:pt idx="33">
                  <c:v>9.81</c:v>
                </c:pt>
                <c:pt idx="34">
                  <c:v>9.85</c:v>
                </c:pt>
                <c:pt idx="35">
                  <c:v>9.89</c:v>
                </c:pt>
                <c:pt idx="36">
                  <c:v>9.92</c:v>
                </c:pt>
                <c:pt idx="37">
                  <c:v>9.9600000000000009</c:v>
                </c:pt>
                <c:pt idx="38">
                  <c:v>9.99</c:v>
                </c:pt>
                <c:pt idx="39">
                  <c:v>10.02</c:v>
                </c:pt>
                <c:pt idx="40">
                  <c:v>10.050000000000001</c:v>
                </c:pt>
                <c:pt idx="41">
                  <c:v>10.08</c:v>
                </c:pt>
                <c:pt idx="42">
                  <c:v>10.11</c:v>
                </c:pt>
                <c:pt idx="43">
                  <c:v>10.130000000000001</c:v>
                </c:pt>
                <c:pt idx="44">
                  <c:v>10.16</c:v>
                </c:pt>
                <c:pt idx="45">
                  <c:v>10.18</c:v>
                </c:pt>
                <c:pt idx="46">
                  <c:v>10.210000000000001</c:v>
                </c:pt>
                <c:pt idx="47">
                  <c:v>10.23</c:v>
                </c:pt>
                <c:pt idx="48">
                  <c:v>10.25</c:v>
                </c:pt>
                <c:pt idx="49">
                  <c:v>10.27</c:v>
                </c:pt>
                <c:pt idx="50">
                  <c:v>10.29</c:v>
                </c:pt>
                <c:pt idx="51">
                  <c:v>10.3</c:v>
                </c:pt>
                <c:pt idx="52">
                  <c:v>10.32</c:v>
                </c:pt>
                <c:pt idx="53">
                  <c:v>10.34</c:v>
                </c:pt>
                <c:pt idx="54">
                  <c:v>10.35</c:v>
                </c:pt>
                <c:pt idx="55">
                  <c:v>10.36</c:v>
                </c:pt>
                <c:pt idx="56">
                  <c:v>10.38</c:v>
                </c:pt>
                <c:pt idx="57">
                  <c:v>10.39</c:v>
                </c:pt>
                <c:pt idx="58">
                  <c:v>10.4</c:v>
                </c:pt>
                <c:pt idx="59">
                  <c:v>10.4</c:v>
                </c:pt>
                <c:pt idx="60">
                  <c:v>10.41</c:v>
                </c:pt>
                <c:pt idx="61">
                  <c:v>10.42</c:v>
                </c:pt>
                <c:pt idx="62">
                  <c:v>10.42</c:v>
                </c:pt>
                <c:pt idx="63">
                  <c:v>10.42</c:v>
                </c:pt>
                <c:pt idx="64">
                  <c:v>10.43</c:v>
                </c:pt>
                <c:pt idx="65">
                  <c:v>10.43</c:v>
                </c:pt>
                <c:pt idx="66">
                  <c:v>10.43</c:v>
                </c:pt>
                <c:pt idx="67">
                  <c:v>10.43</c:v>
                </c:pt>
                <c:pt idx="68">
                  <c:v>10.43</c:v>
                </c:pt>
                <c:pt idx="69">
                  <c:v>10.43</c:v>
                </c:pt>
                <c:pt idx="70">
                  <c:v>10.42</c:v>
                </c:pt>
                <c:pt idx="71">
                  <c:v>10.42</c:v>
                </c:pt>
                <c:pt idx="72">
                  <c:v>10.42</c:v>
                </c:pt>
                <c:pt idx="73">
                  <c:v>10.41</c:v>
                </c:pt>
                <c:pt idx="74">
                  <c:v>10.41</c:v>
                </c:pt>
                <c:pt idx="75">
                  <c:v>10.4</c:v>
                </c:pt>
                <c:pt idx="76">
                  <c:v>10.39</c:v>
                </c:pt>
                <c:pt idx="77">
                  <c:v>10.38</c:v>
                </c:pt>
                <c:pt idx="78">
                  <c:v>10.37</c:v>
                </c:pt>
                <c:pt idx="79">
                  <c:v>10.36</c:v>
                </c:pt>
                <c:pt idx="80">
                  <c:v>10.35</c:v>
                </c:pt>
              </c:numCache>
            </c:numRef>
          </c:xVal>
          <c:yVal>
            <c:numRef>
              <c:f>GGDP!$U$28:$U$108</c:f>
              <c:numCache>
                <c:formatCode>General</c:formatCode>
                <c:ptCount val="81"/>
                <c:pt idx="0">
                  <c:v>134.32899414161534</c:v>
                </c:pt>
                <c:pt idx="1">
                  <c:v>138.68483311892862</c:v>
                </c:pt>
                <c:pt idx="2">
                  <c:v>142.04415657828216</c:v>
                </c:pt>
                <c:pt idx="3">
                  <c:v>146.06635008040544</c:v>
                </c:pt>
                <c:pt idx="4">
                  <c:v>150.2024380288633</c:v>
                </c:pt>
                <c:pt idx="5">
                  <c:v>154.45564551585932</c:v>
                </c:pt>
                <c:pt idx="6">
                  <c:v>159.46412432792272</c:v>
                </c:pt>
                <c:pt idx="7">
                  <c:v>163.97959036428927</c:v>
                </c:pt>
                <c:pt idx="8">
                  <c:v>168.62291859920049</c:v>
                </c:pt>
                <c:pt idx="9">
                  <c:v>173.39772964272984</c:v>
                </c:pt>
                <c:pt idx="10">
                  <c:v>178.30774662795912</c:v>
                </c:pt>
                <c:pt idx="11">
                  <c:v>183.35679811407206</c:v>
                </c:pt>
                <c:pt idx="12">
                  <c:v>188.54882107165244</c:v>
                </c:pt>
                <c:pt idx="13">
                  <c:v>193.11598579770629</c:v>
                </c:pt>
                <c:pt idx="14">
                  <c:v>198.58435480311201</c:v>
                </c:pt>
                <c:pt idx="15">
                  <c:v>204.20756888494046</c:v>
                </c:pt>
                <c:pt idx="16">
                  <c:v>209.15403102723135</c:v>
                </c:pt>
                <c:pt idx="17">
                  <c:v>214.2203099219509</c:v>
                </c:pt>
                <c:pt idx="18">
                  <c:v>220.28627954257405</c:v>
                </c:pt>
                <c:pt idx="19">
                  <c:v>225.62221174221466</c:v>
                </c:pt>
                <c:pt idx="20">
                  <c:v>231.08739471724743</c:v>
                </c:pt>
                <c:pt idx="21">
                  <c:v>236.68495927262177</c:v>
                </c:pt>
                <c:pt idx="22">
                  <c:v>241.45303233212405</c:v>
                </c:pt>
                <c:pt idx="23">
                  <c:v>247.3016807935586</c:v>
                </c:pt>
                <c:pt idx="24">
                  <c:v>253.29199941127604</c:v>
                </c:pt>
                <c:pt idx="25">
                  <c:v>258.39462512222917</c:v>
                </c:pt>
                <c:pt idx="26">
                  <c:v>263.60004440426491</c:v>
                </c:pt>
                <c:pt idx="27">
                  <c:v>268.91032805756572</c:v>
                </c:pt>
                <c:pt idx="28">
                  <c:v>274.3275885990621</c:v>
                </c:pt>
                <c:pt idx="29">
                  <c:v>279.85398110282426</c:v>
                </c:pt>
                <c:pt idx="30">
                  <c:v>285.4917040573863</c:v>
                </c:pt>
                <c:pt idx="31">
                  <c:v>290.0835459813498</c:v>
                </c:pt>
                <c:pt idx="32">
                  <c:v>294.74924298395456</c:v>
                </c:pt>
                <c:pt idx="33">
                  <c:v>299.48998294856722</c:v>
                </c:pt>
                <c:pt idx="34">
                  <c:v>304.30697286444172</c:v>
                </c:pt>
                <c:pt idx="35">
                  <c:v>309.20143913402012</c:v>
                </c:pt>
                <c:pt idx="36">
                  <c:v>312.92388156657228</c:v>
                </c:pt>
                <c:pt idx="37">
                  <c:v>317.95694199517914</c:v>
                </c:pt>
                <c:pt idx="38">
                  <c:v>321.78479097260367</c:v>
                </c:pt>
                <c:pt idx="39">
                  <c:v>325.65872300675295</c:v>
                </c:pt>
                <c:pt idx="40">
                  <c:v>329.57929288652542</c:v>
                </c:pt>
                <c:pt idx="41">
                  <c:v>333.54706207986226</c:v>
                </c:pt>
                <c:pt idx="42">
                  <c:v>337.56259881415605</c:v>
                </c:pt>
                <c:pt idx="43">
                  <c:v>340.26644452675157</c:v>
                </c:pt>
                <c:pt idx="44">
                  <c:v>344.36287517412347</c:v>
                </c:pt>
                <c:pt idx="45">
                  <c:v>347.12119048182478</c:v>
                </c:pt>
                <c:pt idx="46">
                  <c:v>351.30014466879913</c:v>
                </c:pt>
                <c:pt idx="47">
                  <c:v>354.114026874155</c:v>
                </c:pt>
                <c:pt idx="48">
                  <c:v>356.95044802003184</c:v>
                </c:pt>
                <c:pt idx="49">
                  <c:v>359.80958864129263</c:v>
                </c:pt>
                <c:pt idx="50">
                  <c:v>362.69163071886896</c:v>
                </c:pt>
                <c:pt idx="51">
                  <c:v>364.14129707107458</c:v>
                </c:pt>
                <c:pt idx="52">
                  <c:v>367.05803573917137</c:v>
                </c:pt>
                <c:pt idx="53">
                  <c:v>369.99813721870021</c:v>
                </c:pt>
                <c:pt idx="54">
                  <c:v>371.47700743371308</c:v>
                </c:pt>
                <c:pt idx="55">
                  <c:v>372.96178864365498</c:v>
                </c:pt>
                <c:pt idx="56">
                  <c:v>375.94917864695714</c:v>
                </c:pt>
                <c:pt idx="57">
                  <c:v>377.45183497609133</c:v>
                </c:pt>
                <c:pt idx="58">
                  <c:v>378.96049737245943</c:v>
                </c:pt>
                <c:pt idx="59">
                  <c:v>378.96049737245943</c:v>
                </c:pt>
                <c:pt idx="60">
                  <c:v>380.47518984211183</c:v>
                </c:pt>
                <c:pt idx="61">
                  <c:v>381.99593648705047</c:v>
                </c:pt>
                <c:pt idx="62">
                  <c:v>381.99593648705047</c:v>
                </c:pt>
                <c:pt idx="63">
                  <c:v>381.99593648705047</c:v>
                </c:pt>
                <c:pt idx="64">
                  <c:v>383.52276150561227</c:v>
                </c:pt>
                <c:pt idx="65">
                  <c:v>383.52276150561227</c:v>
                </c:pt>
                <c:pt idx="66">
                  <c:v>383.52276150561227</c:v>
                </c:pt>
                <c:pt idx="67">
                  <c:v>383.52276150561227</c:v>
                </c:pt>
                <c:pt idx="68">
                  <c:v>383.52276150561227</c:v>
                </c:pt>
                <c:pt idx="69">
                  <c:v>383.52276150561227</c:v>
                </c:pt>
                <c:pt idx="70">
                  <c:v>381.99593648705047</c:v>
                </c:pt>
                <c:pt idx="71">
                  <c:v>381.99593648705047</c:v>
                </c:pt>
                <c:pt idx="72">
                  <c:v>381.99593648705047</c:v>
                </c:pt>
                <c:pt idx="73">
                  <c:v>380.47518984211183</c:v>
                </c:pt>
                <c:pt idx="74">
                  <c:v>380.47518984211183</c:v>
                </c:pt>
                <c:pt idx="75">
                  <c:v>378.96049737245943</c:v>
                </c:pt>
                <c:pt idx="76">
                  <c:v>377.45183497609133</c:v>
                </c:pt>
                <c:pt idx="77">
                  <c:v>375.94917864695714</c:v>
                </c:pt>
                <c:pt idx="78">
                  <c:v>374.45250447457551</c:v>
                </c:pt>
                <c:pt idx="79">
                  <c:v>372.96178864365498</c:v>
                </c:pt>
                <c:pt idx="80">
                  <c:v>371.47700743371308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AD0-49D9-BB3F-F932654F8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4192"/>
        <c:axId val="164221904"/>
      </c:scatterChart>
      <c:scatterChart>
        <c:scatterStyle val="lineMarker"/>
        <c:varyColors val="0"/>
        <c:ser>
          <c:idx val="1"/>
          <c:order val="1"/>
          <c:tx>
            <c:strRef>
              <c:f>GGDP!$Q$7</c:f>
              <c:strCache>
                <c:ptCount val="1"/>
                <c:pt idx="0">
                  <c:v>GDP per capita (RHS)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GGDP!$M$8:$M$28</c:f>
              <c:numCache>
                <c:formatCode>General</c:formatCode>
                <c:ptCount val="21"/>
                <c:pt idx="0">
                  <c:v>6.11</c:v>
                </c:pt>
                <c:pt idx="1">
                  <c:v>6.19</c:v>
                </c:pt>
                <c:pt idx="2">
                  <c:v>6.27</c:v>
                </c:pt>
                <c:pt idx="3">
                  <c:v>6.35</c:v>
                </c:pt>
                <c:pt idx="4">
                  <c:v>6.43</c:v>
                </c:pt>
                <c:pt idx="5">
                  <c:v>6.51</c:v>
                </c:pt>
                <c:pt idx="6">
                  <c:v>6.6</c:v>
                </c:pt>
                <c:pt idx="7">
                  <c:v>6.68</c:v>
                </c:pt>
                <c:pt idx="8">
                  <c:v>6.77</c:v>
                </c:pt>
                <c:pt idx="9">
                  <c:v>6.85</c:v>
                </c:pt>
                <c:pt idx="10">
                  <c:v>6.94</c:v>
                </c:pt>
                <c:pt idx="11">
                  <c:v>7.03</c:v>
                </c:pt>
                <c:pt idx="12">
                  <c:v>7.11</c:v>
                </c:pt>
                <c:pt idx="13">
                  <c:v>7.2</c:v>
                </c:pt>
                <c:pt idx="14">
                  <c:v>7.29</c:v>
                </c:pt>
                <c:pt idx="15">
                  <c:v>7.38</c:v>
                </c:pt>
                <c:pt idx="16">
                  <c:v>7.47</c:v>
                </c:pt>
                <c:pt idx="17">
                  <c:v>7.56</c:v>
                </c:pt>
                <c:pt idx="18">
                  <c:v>7.64</c:v>
                </c:pt>
                <c:pt idx="19">
                  <c:v>7.72</c:v>
                </c:pt>
                <c:pt idx="20">
                  <c:v>7.8</c:v>
                </c:pt>
              </c:numCache>
            </c:numRef>
          </c:xVal>
          <c:yVal>
            <c:numRef>
              <c:f>GGDP!$Q$8:$Q$28</c:f>
              <c:numCache>
                <c:formatCode>_(* #,##0.00_);_(* \(#,##0.00\);_(* "-"??_);_(@_)</c:formatCode>
                <c:ptCount val="21"/>
                <c:pt idx="0">
                  <c:v>11.176759410801964</c:v>
                </c:pt>
                <c:pt idx="1">
                  <c:v>11.287560581583199</c:v>
                </c:pt>
                <c:pt idx="2">
                  <c:v>11.443381180223286</c:v>
                </c:pt>
                <c:pt idx="3">
                  <c:v>11.716535433070868</c:v>
                </c:pt>
                <c:pt idx="4">
                  <c:v>12.158631415241059</c:v>
                </c:pt>
                <c:pt idx="5">
                  <c:v>12.552995391705069</c:v>
                </c:pt>
                <c:pt idx="6">
                  <c:v>13.010606060606062</c:v>
                </c:pt>
                <c:pt idx="7">
                  <c:v>13.513473053892216</c:v>
                </c:pt>
                <c:pt idx="8">
                  <c:v>13.695716395864107</c:v>
                </c:pt>
                <c:pt idx="9">
                  <c:v>13.437956204379562</c:v>
                </c:pt>
                <c:pt idx="10">
                  <c:v>13.938040345821326</c:v>
                </c:pt>
                <c:pt idx="11">
                  <c:v>14.290184921763867</c:v>
                </c:pt>
                <c:pt idx="12">
                  <c:v>14.580872011251758</c:v>
                </c:pt>
                <c:pt idx="13">
                  <c:v>14.862500000000001</c:v>
                </c:pt>
                <c:pt idx="14">
                  <c:v>15.178326474622772</c:v>
                </c:pt>
                <c:pt idx="15">
                  <c:v>15.495934959349594</c:v>
                </c:pt>
                <c:pt idx="16">
                  <c:v>15.808567603748328</c:v>
                </c:pt>
                <c:pt idx="17">
                  <c:v>16.208994708994712</c:v>
                </c:pt>
                <c:pt idx="18">
                  <c:v>16.6217277486911</c:v>
                </c:pt>
                <c:pt idx="19">
                  <c:v>16.914507772020727</c:v>
                </c:pt>
                <c:pt idx="20">
                  <c:v>16.247435897435899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D0-49D9-BB3F-F932654F8EF0}"/>
            </c:ext>
          </c:extLst>
        </c:ser>
        <c:ser>
          <c:idx val="3"/>
          <c:order val="3"/>
          <c:spPr>
            <a:ln w="19050" cap="rnd">
              <a:solidFill>
                <a:schemeClr val="accent2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GGDP!$M$29:$M$108</c:f>
              <c:numCache>
                <c:formatCode>General</c:formatCode>
                <c:ptCount val="80"/>
                <c:pt idx="0">
                  <c:v>7.88</c:v>
                </c:pt>
                <c:pt idx="1">
                  <c:v>7.94</c:v>
                </c:pt>
                <c:pt idx="2">
                  <c:v>8.01</c:v>
                </c:pt>
                <c:pt idx="3">
                  <c:v>8.08</c:v>
                </c:pt>
                <c:pt idx="4">
                  <c:v>8.15</c:v>
                </c:pt>
                <c:pt idx="5">
                  <c:v>8.23</c:v>
                </c:pt>
                <c:pt idx="6">
                  <c:v>8.3000000000000007</c:v>
                </c:pt>
                <c:pt idx="7">
                  <c:v>8.3699999999999992</c:v>
                </c:pt>
                <c:pt idx="8">
                  <c:v>8.44</c:v>
                </c:pt>
                <c:pt idx="9">
                  <c:v>8.51</c:v>
                </c:pt>
                <c:pt idx="10">
                  <c:v>8.58</c:v>
                </c:pt>
                <c:pt idx="11">
                  <c:v>8.65</c:v>
                </c:pt>
                <c:pt idx="12">
                  <c:v>8.7100000000000009</c:v>
                </c:pt>
                <c:pt idx="13">
                  <c:v>8.7799999999999994</c:v>
                </c:pt>
                <c:pt idx="14">
                  <c:v>8.85</c:v>
                </c:pt>
                <c:pt idx="15">
                  <c:v>8.91</c:v>
                </c:pt>
                <c:pt idx="16">
                  <c:v>8.9700000000000006</c:v>
                </c:pt>
                <c:pt idx="17">
                  <c:v>9.0399999999999991</c:v>
                </c:pt>
                <c:pt idx="18">
                  <c:v>9.1</c:v>
                </c:pt>
                <c:pt idx="19">
                  <c:v>9.16</c:v>
                </c:pt>
                <c:pt idx="20">
                  <c:v>9.2200000000000006</c:v>
                </c:pt>
                <c:pt idx="21">
                  <c:v>9.27</c:v>
                </c:pt>
                <c:pt idx="22">
                  <c:v>9.33</c:v>
                </c:pt>
                <c:pt idx="23">
                  <c:v>9.39</c:v>
                </c:pt>
                <c:pt idx="24">
                  <c:v>9.44</c:v>
                </c:pt>
                <c:pt idx="25">
                  <c:v>9.49</c:v>
                </c:pt>
                <c:pt idx="26">
                  <c:v>9.5399999999999991</c:v>
                </c:pt>
                <c:pt idx="27">
                  <c:v>9.59</c:v>
                </c:pt>
                <c:pt idx="28">
                  <c:v>9.64</c:v>
                </c:pt>
                <c:pt idx="29">
                  <c:v>9.69</c:v>
                </c:pt>
                <c:pt idx="30">
                  <c:v>9.73</c:v>
                </c:pt>
                <c:pt idx="31">
                  <c:v>9.77</c:v>
                </c:pt>
                <c:pt idx="32">
                  <c:v>9.81</c:v>
                </c:pt>
                <c:pt idx="33">
                  <c:v>9.85</c:v>
                </c:pt>
                <c:pt idx="34">
                  <c:v>9.89</c:v>
                </c:pt>
                <c:pt idx="35">
                  <c:v>9.92</c:v>
                </c:pt>
                <c:pt idx="36">
                  <c:v>9.9600000000000009</c:v>
                </c:pt>
                <c:pt idx="37">
                  <c:v>9.99</c:v>
                </c:pt>
                <c:pt idx="38">
                  <c:v>10.02</c:v>
                </c:pt>
                <c:pt idx="39">
                  <c:v>10.050000000000001</c:v>
                </c:pt>
                <c:pt idx="40">
                  <c:v>10.08</c:v>
                </c:pt>
                <c:pt idx="41">
                  <c:v>10.11</c:v>
                </c:pt>
                <c:pt idx="42">
                  <c:v>10.130000000000001</c:v>
                </c:pt>
                <c:pt idx="43">
                  <c:v>10.16</c:v>
                </c:pt>
                <c:pt idx="44">
                  <c:v>10.18</c:v>
                </c:pt>
                <c:pt idx="45">
                  <c:v>10.210000000000001</c:v>
                </c:pt>
                <c:pt idx="46">
                  <c:v>10.23</c:v>
                </c:pt>
                <c:pt idx="47">
                  <c:v>10.25</c:v>
                </c:pt>
                <c:pt idx="48">
                  <c:v>10.27</c:v>
                </c:pt>
                <c:pt idx="49">
                  <c:v>10.29</c:v>
                </c:pt>
                <c:pt idx="50">
                  <c:v>10.3</c:v>
                </c:pt>
                <c:pt idx="51">
                  <c:v>10.32</c:v>
                </c:pt>
                <c:pt idx="52">
                  <c:v>10.34</c:v>
                </c:pt>
                <c:pt idx="53">
                  <c:v>10.35</c:v>
                </c:pt>
                <c:pt idx="54">
                  <c:v>10.36</c:v>
                </c:pt>
                <c:pt idx="55">
                  <c:v>10.38</c:v>
                </c:pt>
                <c:pt idx="56">
                  <c:v>10.39</c:v>
                </c:pt>
                <c:pt idx="57">
                  <c:v>10.4</c:v>
                </c:pt>
                <c:pt idx="58">
                  <c:v>10.4</c:v>
                </c:pt>
                <c:pt idx="59">
                  <c:v>10.41</c:v>
                </c:pt>
                <c:pt idx="60">
                  <c:v>10.42</c:v>
                </c:pt>
                <c:pt idx="61">
                  <c:v>10.42</c:v>
                </c:pt>
                <c:pt idx="62">
                  <c:v>10.42</c:v>
                </c:pt>
                <c:pt idx="63">
                  <c:v>10.43</c:v>
                </c:pt>
                <c:pt idx="64">
                  <c:v>10.43</c:v>
                </c:pt>
                <c:pt idx="65">
                  <c:v>10.43</c:v>
                </c:pt>
                <c:pt idx="66">
                  <c:v>10.43</c:v>
                </c:pt>
                <c:pt idx="67">
                  <c:v>10.43</c:v>
                </c:pt>
                <c:pt idx="68">
                  <c:v>10.43</c:v>
                </c:pt>
                <c:pt idx="69">
                  <c:v>10.42</c:v>
                </c:pt>
                <c:pt idx="70">
                  <c:v>10.42</c:v>
                </c:pt>
                <c:pt idx="71">
                  <c:v>10.42</c:v>
                </c:pt>
                <c:pt idx="72">
                  <c:v>10.41</c:v>
                </c:pt>
                <c:pt idx="73">
                  <c:v>10.41</c:v>
                </c:pt>
                <c:pt idx="74">
                  <c:v>10.4</c:v>
                </c:pt>
                <c:pt idx="75">
                  <c:v>10.39</c:v>
                </c:pt>
                <c:pt idx="76">
                  <c:v>10.38</c:v>
                </c:pt>
                <c:pt idx="77">
                  <c:v>10.37</c:v>
                </c:pt>
                <c:pt idx="78">
                  <c:v>10.36</c:v>
                </c:pt>
                <c:pt idx="79">
                  <c:v>10.35</c:v>
                </c:pt>
              </c:numCache>
            </c:numRef>
          </c:xVal>
          <c:yVal>
            <c:numRef>
              <c:f>GGDP!$Q$29:$Q$108</c:f>
              <c:numCache>
                <c:formatCode>_(* #,##0.00_);_(* \(#,##0.00\);_(* "-"??_);_(@_)</c:formatCode>
                <c:ptCount val="80"/>
                <c:pt idx="0">
                  <c:v>17.073604060913706</c:v>
                </c:pt>
                <c:pt idx="1">
                  <c:v>17.510075566750629</c:v>
                </c:pt>
                <c:pt idx="2">
                  <c:v>17.935081148564294</c:v>
                </c:pt>
                <c:pt idx="3">
                  <c:v>18.366336633663366</c:v>
                </c:pt>
                <c:pt idx="4">
                  <c:v>18.804907975460122</c:v>
                </c:pt>
                <c:pt idx="5">
                  <c:v>19.223572296476306</c:v>
                </c:pt>
                <c:pt idx="6">
                  <c:v>19.668674698795179</c:v>
                </c:pt>
                <c:pt idx="7">
                  <c:v>20.117084826762248</c:v>
                </c:pt>
                <c:pt idx="8">
                  <c:v>20.568720379146921</c:v>
                </c:pt>
                <c:pt idx="9">
                  <c:v>21.021151586368976</c:v>
                </c:pt>
                <c:pt idx="10">
                  <c:v>21.476689976689979</c:v>
                </c:pt>
                <c:pt idx="11">
                  <c:v>21.932947976878612</c:v>
                </c:pt>
                <c:pt idx="12">
                  <c:v>22.416762342135474</c:v>
                </c:pt>
                <c:pt idx="13">
                  <c:v>22.876993166287019</c:v>
                </c:pt>
                <c:pt idx="14">
                  <c:v>23.33672316384181</c:v>
                </c:pt>
                <c:pt idx="15">
                  <c:v>23.823793490460158</c:v>
                </c:pt>
                <c:pt idx="16">
                  <c:v>24.311036789297656</c:v>
                </c:pt>
                <c:pt idx="17">
                  <c:v>24.772123893805311</c:v>
                </c:pt>
                <c:pt idx="18">
                  <c:v>25.260439560439561</c:v>
                </c:pt>
                <c:pt idx="19">
                  <c:v>25.747816593886462</c:v>
                </c:pt>
                <c:pt idx="20">
                  <c:v>26.23644251626898</c:v>
                </c:pt>
                <c:pt idx="21">
                  <c:v>26.751887810140239</c:v>
                </c:pt>
                <c:pt idx="22">
                  <c:v>27.237942122186496</c:v>
                </c:pt>
                <c:pt idx="23">
                  <c:v>27.723109691160808</c:v>
                </c:pt>
                <c:pt idx="24">
                  <c:v>28.236228813559325</c:v>
                </c:pt>
                <c:pt idx="25">
                  <c:v>28.747102212855637</c:v>
                </c:pt>
                <c:pt idx="26">
                  <c:v>29.255765199161431</c:v>
                </c:pt>
                <c:pt idx="27">
                  <c:v>29.762252346193954</c:v>
                </c:pt>
                <c:pt idx="28">
                  <c:v>30.264522821576762</c:v>
                </c:pt>
                <c:pt idx="29">
                  <c:v>30.763673890608878</c:v>
                </c:pt>
                <c:pt idx="30">
                  <c:v>31.289825282631035</c:v>
                </c:pt>
                <c:pt idx="31">
                  <c:v>31.812691914022519</c:v>
                </c:pt>
                <c:pt idx="32">
                  <c:v>32.332313965341484</c:v>
                </c:pt>
                <c:pt idx="33">
                  <c:v>32.848730964467009</c:v>
                </c:pt>
                <c:pt idx="34">
                  <c:v>33.360970677451967</c:v>
                </c:pt>
                <c:pt idx="35">
                  <c:v>33.903225806451616</c:v>
                </c:pt>
                <c:pt idx="36">
                  <c:v>34.408634538152604</c:v>
                </c:pt>
                <c:pt idx="37">
                  <c:v>34.945945945945944</c:v>
                </c:pt>
                <c:pt idx="38">
                  <c:v>35.4810379241517</c:v>
                </c:pt>
                <c:pt idx="39">
                  <c:v>36.014925373134325</c:v>
                </c:pt>
                <c:pt idx="40">
                  <c:v>36.547619047619044</c:v>
                </c:pt>
                <c:pt idx="41">
                  <c:v>37.080118694362021</c:v>
                </c:pt>
                <c:pt idx="42">
                  <c:v>37.649555774925958</c:v>
                </c:pt>
                <c:pt idx="43">
                  <c:v>38.18208661417323</c:v>
                </c:pt>
                <c:pt idx="44">
                  <c:v>38.753438113948917</c:v>
                </c:pt>
                <c:pt idx="45">
                  <c:v>39.287952987267381</c:v>
                </c:pt>
                <c:pt idx="46">
                  <c:v>39.862170087976537</c:v>
                </c:pt>
                <c:pt idx="47">
                  <c:v>40.438048780487804</c:v>
                </c:pt>
                <c:pt idx="48">
                  <c:v>41.016553067185981</c:v>
                </c:pt>
                <c:pt idx="49">
                  <c:v>41.59572400388727</c:v>
                </c:pt>
                <c:pt idx="50">
                  <c:v>42.21844660194175</c:v>
                </c:pt>
                <c:pt idx="51">
                  <c:v>42.802325581395351</c:v>
                </c:pt>
                <c:pt idx="52">
                  <c:v>43.386847195357838</c:v>
                </c:pt>
                <c:pt idx="53">
                  <c:v>44.015458937198069</c:v>
                </c:pt>
                <c:pt idx="54">
                  <c:v>44.64671814671815</c:v>
                </c:pt>
                <c:pt idx="55">
                  <c:v>45.235067437379577</c:v>
                </c:pt>
                <c:pt idx="56">
                  <c:v>45.868142444658325</c:v>
                </c:pt>
                <c:pt idx="57">
                  <c:v>46.501923076923077</c:v>
                </c:pt>
                <c:pt idx="58">
                  <c:v>47.182692307692307</c:v>
                </c:pt>
                <c:pt idx="59">
                  <c:v>47.82036503362152</c:v>
                </c:pt>
                <c:pt idx="60">
                  <c:v>48.45873320537428</c:v>
                </c:pt>
                <c:pt idx="61">
                  <c:v>49.144913627639156</c:v>
                </c:pt>
                <c:pt idx="62">
                  <c:v>49.83589251439539</c:v>
                </c:pt>
                <c:pt idx="63">
                  <c:v>50.481303930968359</c:v>
                </c:pt>
                <c:pt idx="64">
                  <c:v>51.179290508149563</c:v>
                </c:pt>
                <c:pt idx="65">
                  <c:v>51.881112176414192</c:v>
                </c:pt>
                <c:pt idx="66">
                  <c:v>52.58772770853308</c:v>
                </c:pt>
                <c:pt idx="67">
                  <c:v>53.299137104506229</c:v>
                </c:pt>
                <c:pt idx="68">
                  <c:v>54.016299137104504</c:v>
                </c:pt>
                <c:pt idx="69">
                  <c:v>54.792706333973136</c:v>
                </c:pt>
                <c:pt idx="70">
                  <c:v>55.522072936660265</c:v>
                </c:pt>
                <c:pt idx="71">
                  <c:v>56.258157389635322</c:v>
                </c:pt>
                <c:pt idx="72">
                  <c:v>57.055715658021136</c:v>
                </c:pt>
                <c:pt idx="73">
                  <c:v>57.804034582132566</c:v>
                </c:pt>
                <c:pt idx="74">
                  <c:v>58.616346153846152</c:v>
                </c:pt>
                <c:pt idx="75">
                  <c:v>59.435033686236757</c:v>
                </c:pt>
                <c:pt idx="76">
                  <c:v>60.262042389210016</c:v>
                </c:pt>
                <c:pt idx="77">
                  <c:v>61.095467695274827</c:v>
                </c:pt>
                <c:pt idx="78">
                  <c:v>61.935328185328189</c:v>
                </c:pt>
                <c:pt idx="79">
                  <c:v>62.783574879227046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AD0-49D9-BB3F-F932654F8EF0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GGDP!$M$28:$M$108</c:f>
              <c:numCache>
                <c:formatCode>General</c:formatCode>
                <c:ptCount val="81"/>
                <c:pt idx="0">
                  <c:v>7.8</c:v>
                </c:pt>
                <c:pt idx="1">
                  <c:v>7.88</c:v>
                </c:pt>
                <c:pt idx="2">
                  <c:v>7.94</c:v>
                </c:pt>
                <c:pt idx="3">
                  <c:v>8.01</c:v>
                </c:pt>
                <c:pt idx="4">
                  <c:v>8.08</c:v>
                </c:pt>
                <c:pt idx="5">
                  <c:v>8.15</c:v>
                </c:pt>
                <c:pt idx="6">
                  <c:v>8.23</c:v>
                </c:pt>
                <c:pt idx="7">
                  <c:v>8.3000000000000007</c:v>
                </c:pt>
                <c:pt idx="8">
                  <c:v>8.3699999999999992</c:v>
                </c:pt>
                <c:pt idx="9">
                  <c:v>8.44</c:v>
                </c:pt>
                <c:pt idx="10">
                  <c:v>8.51</c:v>
                </c:pt>
                <c:pt idx="11">
                  <c:v>8.58</c:v>
                </c:pt>
                <c:pt idx="12">
                  <c:v>8.65</c:v>
                </c:pt>
                <c:pt idx="13">
                  <c:v>8.7100000000000009</c:v>
                </c:pt>
                <c:pt idx="14">
                  <c:v>8.7799999999999994</c:v>
                </c:pt>
                <c:pt idx="15">
                  <c:v>8.85</c:v>
                </c:pt>
                <c:pt idx="16">
                  <c:v>8.91</c:v>
                </c:pt>
                <c:pt idx="17">
                  <c:v>8.9700000000000006</c:v>
                </c:pt>
                <c:pt idx="18">
                  <c:v>9.0399999999999991</c:v>
                </c:pt>
                <c:pt idx="19">
                  <c:v>9.1</c:v>
                </c:pt>
                <c:pt idx="20">
                  <c:v>9.16</c:v>
                </c:pt>
                <c:pt idx="21">
                  <c:v>9.2200000000000006</c:v>
                </c:pt>
                <c:pt idx="22">
                  <c:v>9.27</c:v>
                </c:pt>
                <c:pt idx="23">
                  <c:v>9.33</c:v>
                </c:pt>
                <c:pt idx="24">
                  <c:v>9.39</c:v>
                </c:pt>
                <c:pt idx="25">
                  <c:v>9.44</c:v>
                </c:pt>
                <c:pt idx="26">
                  <c:v>9.49</c:v>
                </c:pt>
                <c:pt idx="27">
                  <c:v>9.5399999999999991</c:v>
                </c:pt>
                <c:pt idx="28">
                  <c:v>9.59</c:v>
                </c:pt>
                <c:pt idx="29">
                  <c:v>9.64</c:v>
                </c:pt>
                <c:pt idx="30">
                  <c:v>9.69</c:v>
                </c:pt>
                <c:pt idx="31">
                  <c:v>9.73</c:v>
                </c:pt>
                <c:pt idx="32">
                  <c:v>9.77</c:v>
                </c:pt>
                <c:pt idx="33">
                  <c:v>9.81</c:v>
                </c:pt>
                <c:pt idx="34">
                  <c:v>9.85</c:v>
                </c:pt>
                <c:pt idx="35">
                  <c:v>9.89</c:v>
                </c:pt>
                <c:pt idx="36">
                  <c:v>9.92</c:v>
                </c:pt>
                <c:pt idx="37">
                  <c:v>9.9600000000000009</c:v>
                </c:pt>
                <c:pt idx="38">
                  <c:v>9.99</c:v>
                </c:pt>
                <c:pt idx="39">
                  <c:v>10.02</c:v>
                </c:pt>
                <c:pt idx="40">
                  <c:v>10.050000000000001</c:v>
                </c:pt>
                <c:pt idx="41">
                  <c:v>10.08</c:v>
                </c:pt>
                <c:pt idx="42">
                  <c:v>10.11</c:v>
                </c:pt>
                <c:pt idx="43">
                  <c:v>10.130000000000001</c:v>
                </c:pt>
                <c:pt idx="44">
                  <c:v>10.16</c:v>
                </c:pt>
                <c:pt idx="45">
                  <c:v>10.18</c:v>
                </c:pt>
                <c:pt idx="46">
                  <c:v>10.210000000000001</c:v>
                </c:pt>
                <c:pt idx="47">
                  <c:v>10.23</c:v>
                </c:pt>
                <c:pt idx="48">
                  <c:v>10.25</c:v>
                </c:pt>
                <c:pt idx="49">
                  <c:v>10.27</c:v>
                </c:pt>
                <c:pt idx="50">
                  <c:v>10.29</c:v>
                </c:pt>
                <c:pt idx="51">
                  <c:v>10.3</c:v>
                </c:pt>
                <c:pt idx="52">
                  <c:v>10.32</c:v>
                </c:pt>
                <c:pt idx="53">
                  <c:v>10.34</c:v>
                </c:pt>
                <c:pt idx="54">
                  <c:v>10.35</c:v>
                </c:pt>
                <c:pt idx="55">
                  <c:v>10.36</c:v>
                </c:pt>
                <c:pt idx="56">
                  <c:v>10.38</c:v>
                </c:pt>
                <c:pt idx="57">
                  <c:v>10.39</c:v>
                </c:pt>
                <c:pt idx="58">
                  <c:v>10.4</c:v>
                </c:pt>
                <c:pt idx="59">
                  <c:v>10.4</c:v>
                </c:pt>
                <c:pt idx="60">
                  <c:v>10.41</c:v>
                </c:pt>
                <c:pt idx="61">
                  <c:v>10.42</c:v>
                </c:pt>
                <c:pt idx="62">
                  <c:v>10.42</c:v>
                </c:pt>
                <c:pt idx="63">
                  <c:v>10.42</c:v>
                </c:pt>
                <c:pt idx="64">
                  <c:v>10.43</c:v>
                </c:pt>
                <c:pt idx="65">
                  <c:v>10.43</c:v>
                </c:pt>
                <c:pt idx="66">
                  <c:v>10.43</c:v>
                </c:pt>
                <c:pt idx="67">
                  <c:v>10.43</c:v>
                </c:pt>
                <c:pt idx="68">
                  <c:v>10.43</c:v>
                </c:pt>
                <c:pt idx="69">
                  <c:v>10.43</c:v>
                </c:pt>
                <c:pt idx="70">
                  <c:v>10.42</c:v>
                </c:pt>
                <c:pt idx="71">
                  <c:v>10.42</c:v>
                </c:pt>
                <c:pt idx="72">
                  <c:v>10.42</c:v>
                </c:pt>
                <c:pt idx="73">
                  <c:v>10.41</c:v>
                </c:pt>
                <c:pt idx="74">
                  <c:v>10.41</c:v>
                </c:pt>
                <c:pt idx="75">
                  <c:v>10.4</c:v>
                </c:pt>
                <c:pt idx="76">
                  <c:v>10.39</c:v>
                </c:pt>
                <c:pt idx="77">
                  <c:v>10.38</c:v>
                </c:pt>
                <c:pt idx="78">
                  <c:v>10.37</c:v>
                </c:pt>
                <c:pt idx="79">
                  <c:v>10.36</c:v>
                </c:pt>
                <c:pt idx="80">
                  <c:v>10.35</c:v>
                </c:pt>
              </c:numCache>
            </c:numRef>
          </c:xVal>
          <c:yVal>
            <c:numRef>
              <c:f>GGDP!$V$28:$V$108</c:f>
              <c:numCache>
                <c:formatCode>General</c:formatCode>
                <c:ptCount val="81"/>
                <c:pt idx="0">
                  <c:v>17.221665915591711</c:v>
                </c:pt>
                <c:pt idx="1">
                  <c:v>17.599598111539166</c:v>
                </c:pt>
                <c:pt idx="2">
                  <c:v>17.889692264267275</c:v>
                </c:pt>
                <c:pt idx="3">
                  <c:v>18.235499385818407</c:v>
                </c:pt>
                <c:pt idx="4">
                  <c:v>18.589410647136546</c:v>
                </c:pt>
                <c:pt idx="5">
                  <c:v>18.951612946731203</c:v>
                </c:pt>
                <c:pt idx="6">
                  <c:v>19.3759567834657</c:v>
                </c:pt>
                <c:pt idx="7">
                  <c:v>19.756577152324006</c:v>
                </c:pt>
                <c:pt idx="8">
                  <c:v>20.146107359522162</c:v>
                </c:pt>
                <c:pt idx="9">
                  <c:v>20.544754697005907</c:v>
                </c:pt>
                <c:pt idx="10">
                  <c:v>20.952731683661472</c:v>
                </c:pt>
                <c:pt idx="11">
                  <c:v>21.37025619045129</c:v>
                </c:pt>
                <c:pt idx="12">
                  <c:v>21.797551568977159</c:v>
                </c:pt>
                <c:pt idx="13">
                  <c:v>22.171754971034016</c:v>
                </c:pt>
                <c:pt idx="14">
                  <c:v>22.617808064135765</c:v>
                </c:pt>
                <c:pt idx="15">
                  <c:v>23.074301568919825</c:v>
                </c:pt>
                <c:pt idx="16">
                  <c:v>23.474077556367156</c:v>
                </c:pt>
                <c:pt idx="17">
                  <c:v>23.881862867553053</c:v>
                </c:pt>
                <c:pt idx="18">
                  <c:v>24.367951276833416</c:v>
                </c:pt>
                <c:pt idx="19">
                  <c:v>24.793649642001611</c:v>
                </c:pt>
                <c:pt idx="20">
                  <c:v>25.227881519350156</c:v>
                </c:pt>
                <c:pt idx="21">
                  <c:v>25.670819877724703</c:v>
                </c:pt>
                <c:pt idx="22">
                  <c:v>26.046713304436253</c:v>
                </c:pt>
                <c:pt idx="23">
                  <c:v>26.506075111849796</c:v>
                </c:pt>
                <c:pt idx="24">
                  <c:v>26.974653824417043</c:v>
                </c:pt>
                <c:pt idx="25">
                  <c:v>27.372311983286991</c:v>
                </c:pt>
                <c:pt idx="26">
                  <c:v>27.776611633747617</c:v>
                </c:pt>
                <c:pt idx="27">
                  <c:v>28.187665414839177</c:v>
                </c:pt>
                <c:pt idx="28">
                  <c:v>28.60558796653411</c:v>
                </c:pt>
                <c:pt idx="29">
                  <c:v>29.030495965023263</c:v>
                </c:pt>
                <c:pt idx="30">
                  <c:v>29.462508158656998</c:v>
                </c:pt>
                <c:pt idx="31">
                  <c:v>29.813314078247664</c:v>
                </c:pt>
                <c:pt idx="32">
                  <c:v>30.168806856085421</c:v>
                </c:pt>
                <c:pt idx="33">
                  <c:v>30.529050249599102</c:v>
                </c:pt>
                <c:pt idx="34">
                  <c:v>30.894108920247891</c:v>
                </c:pt>
                <c:pt idx="35">
                  <c:v>31.264048446311435</c:v>
                </c:pt>
                <c:pt idx="36">
                  <c:v>31.544746125662527</c:v>
                </c:pt>
                <c:pt idx="37">
                  <c:v>31.923387750519989</c:v>
                </c:pt>
                <c:pt idx="38">
                  <c:v>32.210689787047414</c:v>
                </c:pt>
                <c:pt idx="39">
                  <c:v>32.500870559556184</c:v>
                </c:pt>
                <c:pt idx="40">
                  <c:v>32.79395949119656</c:v>
                </c:pt>
                <c:pt idx="41">
                  <c:v>33.089986317446652</c:v>
                </c:pt>
                <c:pt idx="42">
                  <c:v>33.388981089431859</c:v>
                </c:pt>
                <c:pt idx="43">
                  <c:v>33.589974780528287</c:v>
                </c:pt>
                <c:pt idx="44">
                  <c:v>33.893983776980654</c:v>
                </c:pt>
                <c:pt idx="45">
                  <c:v>34.098348770316775</c:v>
                </c:pt>
                <c:pt idx="46">
                  <c:v>34.407457851988163</c:v>
                </c:pt>
                <c:pt idx="47">
                  <c:v>34.615251893856794</c:v>
                </c:pt>
                <c:pt idx="48">
                  <c:v>34.824433953173838</c:v>
                </c:pt>
                <c:pt idx="49">
                  <c:v>35.035013499639014</c:v>
                </c:pt>
                <c:pt idx="50">
                  <c:v>35.247000069860931</c:v>
                </c:pt>
                <c:pt idx="51">
                  <c:v>35.353523987482966</c:v>
                </c:pt>
                <c:pt idx="52">
                  <c:v>35.567639122012729</c:v>
                </c:pt>
                <c:pt idx="53">
                  <c:v>35.783185417669266</c:v>
                </c:pt>
                <c:pt idx="54">
                  <c:v>35.89149830277421</c:v>
                </c:pt>
                <c:pt idx="55">
                  <c:v>36.000172649001449</c:v>
                </c:pt>
                <c:pt idx="56">
                  <c:v>36.218610659629782</c:v>
                </c:pt>
                <c:pt idx="57">
                  <c:v>36.328376802318701</c:v>
                </c:pt>
                <c:pt idx="58">
                  <c:v>36.438509362736482</c:v>
                </c:pt>
                <c:pt idx="59">
                  <c:v>36.438509362736482</c:v>
                </c:pt>
                <c:pt idx="60">
                  <c:v>36.549009590980965</c:v>
                </c:pt>
                <c:pt idx="61">
                  <c:v>36.659878741559545</c:v>
                </c:pt>
                <c:pt idx="62">
                  <c:v>36.659878741559545</c:v>
                </c:pt>
                <c:pt idx="63">
                  <c:v>36.659878741559545</c:v>
                </c:pt>
                <c:pt idx="64">
                  <c:v>36.771118073404821</c:v>
                </c:pt>
                <c:pt idx="65">
                  <c:v>36.771118073404821</c:v>
                </c:pt>
                <c:pt idx="66">
                  <c:v>36.771118073404821</c:v>
                </c:pt>
                <c:pt idx="67">
                  <c:v>36.771118073404821</c:v>
                </c:pt>
                <c:pt idx="68">
                  <c:v>36.771118073404821</c:v>
                </c:pt>
                <c:pt idx="69">
                  <c:v>36.771118073404821</c:v>
                </c:pt>
                <c:pt idx="70">
                  <c:v>36.659878741559545</c:v>
                </c:pt>
                <c:pt idx="71">
                  <c:v>36.659878741559545</c:v>
                </c:pt>
                <c:pt idx="72">
                  <c:v>36.659878741559545</c:v>
                </c:pt>
                <c:pt idx="73">
                  <c:v>36.549009590980965</c:v>
                </c:pt>
                <c:pt idx="74">
                  <c:v>36.549009590980965</c:v>
                </c:pt>
                <c:pt idx="75">
                  <c:v>36.438509362736482</c:v>
                </c:pt>
                <c:pt idx="76">
                  <c:v>36.328376802318701</c:v>
                </c:pt>
                <c:pt idx="77">
                  <c:v>36.218610659629782</c:v>
                </c:pt>
                <c:pt idx="78">
                  <c:v>36.109209688965819</c:v>
                </c:pt>
                <c:pt idx="79">
                  <c:v>36.000172649001449</c:v>
                </c:pt>
                <c:pt idx="80">
                  <c:v>35.89149830277421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7AD0-49D9-BB3F-F932654F8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0400944"/>
        <c:axId val="730394992"/>
      </c:scatterChart>
      <c:valAx>
        <c:axId val="13554192"/>
        <c:scaling>
          <c:orientation val="minMax"/>
          <c:min val="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Population (bn)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4221904"/>
        <c:crosses val="autoZero"/>
        <c:crossBetween val="midCat"/>
      </c:valAx>
      <c:valAx>
        <c:axId val="164221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54192"/>
        <c:crosses val="autoZero"/>
        <c:crossBetween val="midCat"/>
      </c:valAx>
      <c:valAx>
        <c:axId val="730394992"/>
        <c:scaling>
          <c:orientation val="minMax"/>
        </c:scaling>
        <c:delete val="0"/>
        <c:axPos val="r"/>
        <c:numFmt formatCode="_(* #,##0.00_);_(* \(#,##0.00\);_(* &quot;-&quot;??_);_(@_)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0400944"/>
        <c:crosses val="max"/>
        <c:crossBetween val="midCat"/>
      </c:valAx>
      <c:valAx>
        <c:axId val="7304009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303949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GDP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GGDP!$U$5</c:f>
              <c:strCache>
                <c:ptCount val="1"/>
                <c:pt idx="0">
                  <c:v>GDP formula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GGDP!$L$8:$L$108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GGDP!$U$8:$U$108</c:f>
              <c:numCache>
                <c:formatCode>General</c:formatCode>
                <c:ptCount val="101"/>
                <c:pt idx="0">
                  <c:v>68.453245931267361</c:v>
                </c:pt>
                <c:pt idx="1">
                  <c:v>70.672955225276368</c:v>
                </c:pt>
                <c:pt idx="2">
                  <c:v>72.964642250697224</c:v>
                </c:pt>
                <c:pt idx="3">
                  <c:v>75.3306410040732</c:v>
                </c:pt>
                <c:pt idx="4">
                  <c:v>77.773361165631272</c:v>
                </c:pt>
                <c:pt idx="5">
                  <c:v>80.295290553450357</c:v>
                </c:pt>
                <c:pt idx="6">
                  <c:v>83.230342186161579</c:v>
                </c:pt>
                <c:pt idx="7">
                  <c:v>85.929223175379775</c:v>
                </c:pt>
                <c:pt idx="8">
                  <c:v>89.07021320157088</c:v>
                </c:pt>
                <c:pt idx="9">
                  <c:v>91.958461631183809</c:v>
                </c:pt>
                <c:pt idx="10">
                  <c:v>95.319839753012175</c:v>
                </c:pt>
                <c:pt idx="11">
                  <c:v>98.804087077711955</c:v>
                </c:pt>
                <c:pt idx="12">
                  <c:v>102.00797240687058</c:v>
                </c:pt>
                <c:pt idx="13">
                  <c:v>105.73669253352662</c:v>
                </c:pt>
                <c:pt idx="14">
                  <c:v>109.60170939714236</c:v>
                </c:pt>
                <c:pt idx="15">
                  <c:v>113.60800508268925</c:v>
                </c:pt>
                <c:pt idx="16">
                  <c:v>117.76074378639996</c:v>
                </c:pt>
                <c:pt idx="17">
                  <c:v>122.06527847252181</c:v>
                </c:pt>
                <c:pt idx="18">
                  <c:v>126.02344626157465</c:v>
                </c:pt>
                <c:pt idx="19">
                  <c:v>130.10996416330778</c:v>
                </c:pt>
                <c:pt idx="20">
                  <c:v>134.32899414161534</c:v>
                </c:pt>
                <c:pt idx="21">
                  <c:v>138.68483311892862</c:v>
                </c:pt>
                <c:pt idx="22">
                  <c:v>142.04415657828216</c:v>
                </c:pt>
                <c:pt idx="23">
                  <c:v>146.06635008040544</c:v>
                </c:pt>
                <c:pt idx="24">
                  <c:v>150.2024380288633</c:v>
                </c:pt>
                <c:pt idx="25">
                  <c:v>154.45564551585932</c:v>
                </c:pt>
                <c:pt idx="26">
                  <c:v>159.46412432792272</c:v>
                </c:pt>
                <c:pt idx="27">
                  <c:v>163.97959036428927</c:v>
                </c:pt>
                <c:pt idx="28">
                  <c:v>168.62291859920049</c:v>
                </c:pt>
                <c:pt idx="29">
                  <c:v>173.39772964272984</c:v>
                </c:pt>
                <c:pt idx="30">
                  <c:v>178.30774662795912</c:v>
                </c:pt>
                <c:pt idx="31">
                  <c:v>183.35679811407206</c:v>
                </c:pt>
                <c:pt idx="32">
                  <c:v>188.54882107165244</c:v>
                </c:pt>
                <c:pt idx="33">
                  <c:v>193.11598579770629</c:v>
                </c:pt>
                <c:pt idx="34">
                  <c:v>198.58435480311201</c:v>
                </c:pt>
                <c:pt idx="35">
                  <c:v>204.20756888494046</c:v>
                </c:pt>
                <c:pt idx="36">
                  <c:v>209.15403102723135</c:v>
                </c:pt>
                <c:pt idx="37">
                  <c:v>214.2203099219509</c:v>
                </c:pt>
                <c:pt idx="38">
                  <c:v>220.28627954257405</c:v>
                </c:pt>
                <c:pt idx="39">
                  <c:v>225.62221174221466</c:v>
                </c:pt>
                <c:pt idx="40">
                  <c:v>231.08739471724743</c:v>
                </c:pt>
                <c:pt idx="41">
                  <c:v>236.68495927262177</c:v>
                </c:pt>
                <c:pt idx="42">
                  <c:v>241.45303233212405</c:v>
                </c:pt>
                <c:pt idx="43">
                  <c:v>247.3016807935586</c:v>
                </c:pt>
                <c:pt idx="44">
                  <c:v>253.29199941127604</c:v>
                </c:pt>
                <c:pt idx="45">
                  <c:v>258.39462512222917</c:v>
                </c:pt>
                <c:pt idx="46">
                  <c:v>263.60004440426491</c:v>
                </c:pt>
                <c:pt idx="47">
                  <c:v>268.91032805756572</c:v>
                </c:pt>
                <c:pt idx="48">
                  <c:v>274.3275885990621</c:v>
                </c:pt>
                <c:pt idx="49">
                  <c:v>279.85398110282426</c:v>
                </c:pt>
                <c:pt idx="50">
                  <c:v>285.4917040573863</c:v>
                </c:pt>
                <c:pt idx="51">
                  <c:v>290.0835459813498</c:v>
                </c:pt>
                <c:pt idx="52">
                  <c:v>294.74924298395456</c:v>
                </c:pt>
                <c:pt idx="53">
                  <c:v>299.48998294856722</c:v>
                </c:pt>
                <c:pt idx="54">
                  <c:v>304.30697286444172</c:v>
                </c:pt>
                <c:pt idx="55">
                  <c:v>309.20143913402012</c:v>
                </c:pt>
                <c:pt idx="56">
                  <c:v>312.92388156657228</c:v>
                </c:pt>
                <c:pt idx="57">
                  <c:v>317.95694199517914</c:v>
                </c:pt>
                <c:pt idx="58">
                  <c:v>321.78479097260367</c:v>
                </c:pt>
                <c:pt idx="59">
                  <c:v>325.65872300675295</c:v>
                </c:pt>
                <c:pt idx="60">
                  <c:v>329.57929288652542</c:v>
                </c:pt>
                <c:pt idx="61">
                  <c:v>333.54706207986226</c:v>
                </c:pt>
                <c:pt idx="62">
                  <c:v>337.56259881415605</c:v>
                </c:pt>
                <c:pt idx="63">
                  <c:v>340.26644452675157</c:v>
                </c:pt>
                <c:pt idx="64">
                  <c:v>344.36287517412347</c:v>
                </c:pt>
                <c:pt idx="65">
                  <c:v>347.12119048182478</c:v>
                </c:pt>
                <c:pt idx="66">
                  <c:v>351.30014466879913</c:v>
                </c:pt>
                <c:pt idx="67">
                  <c:v>354.114026874155</c:v>
                </c:pt>
                <c:pt idx="68">
                  <c:v>356.95044802003184</c:v>
                </c:pt>
                <c:pt idx="69">
                  <c:v>359.80958864129263</c:v>
                </c:pt>
                <c:pt idx="70">
                  <c:v>362.69163071886896</c:v>
                </c:pt>
                <c:pt idx="71">
                  <c:v>364.14129707107458</c:v>
                </c:pt>
                <c:pt idx="72">
                  <c:v>367.05803573917137</c:v>
                </c:pt>
                <c:pt idx="73">
                  <c:v>369.99813721870021</c:v>
                </c:pt>
                <c:pt idx="74">
                  <c:v>371.47700743371308</c:v>
                </c:pt>
                <c:pt idx="75">
                  <c:v>372.96178864365498</c:v>
                </c:pt>
                <c:pt idx="76">
                  <c:v>375.94917864695714</c:v>
                </c:pt>
                <c:pt idx="77">
                  <c:v>377.45183497609133</c:v>
                </c:pt>
                <c:pt idx="78">
                  <c:v>378.96049737245943</c:v>
                </c:pt>
                <c:pt idx="79">
                  <c:v>378.96049737245943</c:v>
                </c:pt>
                <c:pt idx="80">
                  <c:v>380.47518984211183</c:v>
                </c:pt>
                <c:pt idx="81">
                  <c:v>381.99593648705047</c:v>
                </c:pt>
                <c:pt idx="82">
                  <c:v>381.99593648705047</c:v>
                </c:pt>
                <c:pt idx="83">
                  <c:v>381.99593648705047</c:v>
                </c:pt>
                <c:pt idx="84">
                  <c:v>383.52276150561227</c:v>
                </c:pt>
                <c:pt idx="85">
                  <c:v>383.52276150561227</c:v>
                </c:pt>
                <c:pt idx="86">
                  <c:v>383.52276150561227</c:v>
                </c:pt>
                <c:pt idx="87">
                  <c:v>383.52276150561227</c:v>
                </c:pt>
                <c:pt idx="88">
                  <c:v>383.52276150561227</c:v>
                </c:pt>
                <c:pt idx="89">
                  <c:v>383.52276150561227</c:v>
                </c:pt>
                <c:pt idx="90">
                  <c:v>381.99593648705047</c:v>
                </c:pt>
                <c:pt idx="91">
                  <c:v>381.99593648705047</c:v>
                </c:pt>
                <c:pt idx="92">
                  <c:v>381.99593648705047</c:v>
                </c:pt>
                <c:pt idx="93">
                  <c:v>380.47518984211183</c:v>
                </c:pt>
                <c:pt idx="94">
                  <c:v>380.47518984211183</c:v>
                </c:pt>
                <c:pt idx="95">
                  <c:v>378.96049737245943</c:v>
                </c:pt>
                <c:pt idx="96">
                  <c:v>377.45183497609133</c:v>
                </c:pt>
                <c:pt idx="97">
                  <c:v>375.94917864695714</c:v>
                </c:pt>
                <c:pt idx="98">
                  <c:v>374.45250447457551</c:v>
                </c:pt>
                <c:pt idx="99">
                  <c:v>372.96178864365498</c:v>
                </c:pt>
                <c:pt idx="100">
                  <c:v>371.47700743371308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15-4C9E-877F-810F28FC209E}"/>
            </c:ext>
          </c:extLst>
        </c:ser>
        <c:ser>
          <c:idx val="1"/>
          <c:order val="1"/>
          <c:tx>
            <c:strRef>
              <c:f>GGDP!$X$5</c:f>
              <c:strCache>
                <c:ptCount val="1"/>
                <c:pt idx="0">
                  <c:v>GDP/c formula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GGDP!$L$8:$L$108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GGDP!$X$8:$X$108</c:f>
              <c:numCache>
                <c:formatCode>General</c:formatCode>
                <c:ptCount val="101"/>
                <c:pt idx="0">
                  <c:v>68.753028362190165</c:v>
                </c:pt>
                <c:pt idx="1">
                  <c:v>71.039857871140669</c:v>
                </c:pt>
                <c:pt idx="2">
                  <c:v>73.390490201738515</c:v>
                </c:pt>
                <c:pt idx="3">
                  <c:v>75.8065593755788</c:v>
                </c:pt>
                <c:pt idx="4">
                  <c:v>78.289739187268978</c:v>
                </c:pt>
                <c:pt idx="5">
                  <c:v>80.841744140415784</c:v>
                </c:pt>
                <c:pt idx="6">
                  <c:v>83.797205554751471</c:v>
                </c:pt>
                <c:pt idx="7">
                  <c:v>86.501348105077895</c:v>
                </c:pt>
                <c:pt idx="8">
                  <c:v>89.632600459697201</c:v>
                </c:pt>
                <c:pt idx="9">
                  <c:v>92.497226804010339</c:v>
                </c:pt>
                <c:pt idx="10">
                  <c:v>95.81390166897495</c:v>
                </c:pt>
                <c:pt idx="11">
                  <c:v>99.232811145745117</c:v>
                </c:pt>
                <c:pt idx="12">
                  <c:v>102.36002495754083</c:v>
                </c:pt>
                <c:pt idx="13">
                  <c:v>105.9800678542498</c:v>
                </c:pt>
                <c:pt idx="14">
                  <c:v>109.71099139766601</c:v>
                </c:pt>
                <c:pt idx="15">
                  <c:v>113.55594805903432</c:v>
                </c:pt>
                <c:pt idx="16">
                  <c:v>117.51817593649457</c:v>
                </c:pt>
                <c:pt idx="17">
                  <c:v>121.60100101009267</c:v>
                </c:pt>
                <c:pt idx="18">
                  <c:v>125.33418055873331</c:v>
                </c:pt>
                <c:pt idx="19">
                  <c:v>129.16780530285152</c:v>
                </c:pt>
                <c:pt idx="20">
                  <c:v>133.10439498027048</c:v>
                </c:pt>
                <c:pt idx="21">
                  <c:v>137.14652984495123</c:v>
                </c:pt>
                <c:pt idx="22">
                  <c:v>140.24898209077486</c:v>
                </c:pt>
                <c:pt idx="23">
                  <c:v>143.94694186075827</c:v>
                </c:pt>
                <c:pt idx="24">
                  <c:v>147.73112282570705</c:v>
                </c:pt>
                <c:pt idx="25">
                  <c:v>151.60340578412379</c:v>
                </c:pt>
                <c:pt idx="26">
                  <c:v>156.1392170058418</c:v>
                </c:pt>
                <c:pt idx="27">
                  <c:v>160.20680727746657</c:v>
                </c:pt>
                <c:pt idx="28">
                  <c:v>164.36867051187761</c:v>
                </c:pt>
                <c:pt idx="29">
                  <c:v>168.62685579200661</c:v>
                </c:pt>
                <c:pt idx="30">
                  <c:v>172.98345496483051</c:v>
                </c:pt>
                <c:pt idx="31">
                  <c:v>177.440603509147</c:v>
                </c:pt>
                <c:pt idx="32">
                  <c:v>182.00048142059924</c:v>
                </c:pt>
                <c:pt idx="33">
                  <c:v>185.99239804683839</c:v>
                </c:pt>
                <c:pt idx="34">
                  <c:v>190.7489983324331</c:v>
                </c:pt>
                <c:pt idx="35">
                  <c:v>195.6148099680421</c:v>
                </c:pt>
                <c:pt idx="36">
                  <c:v>199.87421681657827</c:v>
                </c:pt>
                <c:pt idx="37">
                  <c:v>204.21710892713079</c:v>
                </c:pt>
                <c:pt idx="38">
                  <c:v>209.391391170318</c:v>
                </c:pt>
                <c:pt idx="39">
                  <c:v>213.92049446955085</c:v>
                </c:pt>
                <c:pt idx="40">
                  <c:v>218.53806064991372</c:v>
                </c:pt>
                <c:pt idx="41">
                  <c:v>223.24572013972713</c:v>
                </c:pt>
                <c:pt idx="42">
                  <c:v>227.23878726573034</c:v>
                </c:pt>
                <c:pt idx="43">
                  <c:v>232.11594880657296</c:v>
                </c:pt>
                <c:pt idx="44">
                  <c:v>237.08798204854173</c:v>
                </c:pt>
                <c:pt idx="45">
                  <c:v>241.305071895548</c:v>
                </c:pt>
                <c:pt idx="46">
                  <c:v>245.59028122227548</c:v>
                </c:pt>
                <c:pt idx="47">
                  <c:v>249.94465085185703</c:v>
                </c:pt>
                <c:pt idx="48">
                  <c:v>254.36923694429811</c:v>
                </c:pt>
                <c:pt idx="49">
                  <c:v>258.86511121677506</c:v>
                </c:pt>
                <c:pt idx="50">
                  <c:v>263.43336116703989</c:v>
                </c:pt>
                <c:pt idx="51">
                  <c:v>267.14081262684823</c:v>
                </c:pt>
                <c:pt idx="52">
                  <c:v>270.89586291757053</c:v>
                </c:pt>
                <c:pt idx="53">
                  <c:v>274.69909123173306</c:v>
                </c:pt>
                <c:pt idx="54">
                  <c:v>278.5510835657326</c:v>
                </c:pt>
                <c:pt idx="55">
                  <c:v>282.4524327977976</c:v>
                </c:pt>
                <c:pt idx="56">
                  <c:v>285.41119576283972</c:v>
                </c:pt>
                <c:pt idx="57">
                  <c:v>289.40036716107522</c:v>
                </c:pt>
                <c:pt idx="58">
                  <c:v>292.42569609553527</c:v>
                </c:pt>
                <c:pt idx="59">
                  <c:v>295.4799864947376</c:v>
                </c:pt>
                <c:pt idx="60">
                  <c:v>298.56350157512912</c:v>
                </c:pt>
                <c:pt idx="61">
                  <c:v>301.67650686471518</c:v>
                </c:pt>
                <c:pt idx="62">
                  <c:v>304.81927022287186</c:v>
                </c:pt>
                <c:pt idx="63">
                  <c:v>306.93111139531828</c:v>
                </c:pt>
                <c:pt idx="64">
                  <c:v>310.12407317297669</c:v>
                </c:pt>
                <c:pt idx="65">
                  <c:v>312.26963284080853</c:v>
                </c:pt>
                <c:pt idx="66">
                  <c:v>315.51355464218517</c:v>
                </c:pt>
                <c:pt idx="67">
                  <c:v>317.69334425017655</c:v>
                </c:pt>
                <c:pt idx="68">
                  <c:v>319.886970714857</c:v>
                </c:pt>
                <c:pt idx="69">
                  <c:v>322.0945175506547</c:v>
                </c:pt>
                <c:pt idx="70">
                  <c:v>324.31606875945619</c:v>
                </c:pt>
                <c:pt idx="71">
                  <c:v>325.43212238829574</c:v>
                </c:pt>
                <c:pt idx="72">
                  <c:v>327.67483873329547</c:v>
                </c:pt>
                <c:pt idx="73">
                  <c:v>329.93177160691465</c:v>
                </c:pt>
                <c:pt idx="74">
                  <c:v>331.06559601307094</c:v>
                </c:pt>
                <c:pt idx="75">
                  <c:v>332.20300673912328</c:v>
                </c:pt>
                <c:pt idx="76">
                  <c:v>334.48863035997476</c:v>
                </c:pt>
                <c:pt idx="77">
                  <c:v>335.63686493797485</c:v>
                </c:pt>
                <c:pt idx="78">
                  <c:v>336.7887292024526</c:v>
                </c:pt>
                <c:pt idx="79">
                  <c:v>336.7887292024526</c:v>
                </c:pt>
                <c:pt idx="80">
                  <c:v>337.94423407408419</c:v>
                </c:pt>
                <c:pt idx="81">
                  <c:v>339.10339050533759</c:v>
                </c:pt>
                <c:pt idx="82">
                  <c:v>339.10339050533759</c:v>
                </c:pt>
                <c:pt idx="83">
                  <c:v>339.10339050533759</c:v>
                </c:pt>
                <c:pt idx="84">
                  <c:v>340.26620948056365</c:v>
                </c:pt>
                <c:pt idx="85">
                  <c:v>340.26620948056365</c:v>
                </c:pt>
                <c:pt idx="86">
                  <c:v>340.26620948056365</c:v>
                </c:pt>
                <c:pt idx="87">
                  <c:v>340.26620948056365</c:v>
                </c:pt>
                <c:pt idx="88">
                  <c:v>340.26620948056365</c:v>
                </c:pt>
                <c:pt idx="89">
                  <c:v>340.26620948056365</c:v>
                </c:pt>
                <c:pt idx="90">
                  <c:v>339.10339050533759</c:v>
                </c:pt>
                <c:pt idx="91">
                  <c:v>339.10339050533759</c:v>
                </c:pt>
                <c:pt idx="92">
                  <c:v>339.10339050533759</c:v>
                </c:pt>
                <c:pt idx="93">
                  <c:v>337.94423407408419</c:v>
                </c:pt>
                <c:pt idx="94">
                  <c:v>337.94423407408419</c:v>
                </c:pt>
                <c:pt idx="95">
                  <c:v>336.7887292024526</c:v>
                </c:pt>
                <c:pt idx="96">
                  <c:v>335.63686493797485</c:v>
                </c:pt>
                <c:pt idx="97">
                  <c:v>334.48863035997476</c:v>
                </c:pt>
                <c:pt idx="98">
                  <c:v>333.34401457947814</c:v>
                </c:pt>
                <c:pt idx="99">
                  <c:v>332.20300673912328</c:v>
                </c:pt>
                <c:pt idx="100">
                  <c:v>331.06559601307094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15-4C9E-877F-810F28FC2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3132176"/>
        <c:axId val="136421120"/>
      </c:lineChart>
      <c:catAx>
        <c:axId val="73313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21120"/>
        <c:crosses val="autoZero"/>
        <c:auto val="1"/>
        <c:lblAlgn val="ctr"/>
        <c:lblOffset val="100"/>
        <c:noMultiLvlLbl val="0"/>
      </c:catAx>
      <c:valAx>
        <c:axId val="1364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13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AU"/>
              <a:t>GDP/c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GGDP!$U$5</c:f>
              <c:strCache>
                <c:ptCount val="1"/>
                <c:pt idx="0">
                  <c:v>GDP formula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GGDP!$L$8:$L$108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GGDP!$V$9:$V$109</c:f>
              <c:numCache>
                <c:formatCode>General</c:formatCode>
                <c:ptCount val="101"/>
                <c:pt idx="0">
                  <c:v>11.41727871167631</c:v>
                </c:pt>
                <c:pt idx="1">
                  <c:v>11.637104027224439</c:v>
                </c:pt>
                <c:pt idx="2">
                  <c:v>11.863093071507592</c:v>
                </c:pt>
                <c:pt idx="3">
                  <c:v>12.095390538978425</c:v>
                </c:pt>
                <c:pt idx="4">
                  <c:v>12.334146014354895</c:v>
                </c:pt>
                <c:pt idx="5">
                  <c:v>12.610657906994179</c:v>
                </c:pt>
                <c:pt idx="6">
                  <c:v>12.863656163979009</c:v>
                </c:pt>
                <c:pt idx="7">
                  <c:v>13.156604608799244</c:v>
                </c:pt>
                <c:pt idx="8">
                  <c:v>13.42459293885895</c:v>
                </c:pt>
                <c:pt idx="9">
                  <c:v>13.734847226658815</c:v>
                </c:pt>
                <c:pt idx="10">
                  <c:v>14.054635430684488</c:v>
                </c:pt>
                <c:pt idx="11">
                  <c:v>14.34711285609994</c:v>
                </c:pt>
                <c:pt idx="12">
                  <c:v>14.685651740767586</c:v>
                </c:pt>
                <c:pt idx="13">
                  <c:v>15.034528038016784</c:v>
                </c:pt>
                <c:pt idx="14">
                  <c:v>15.394038629090684</c:v>
                </c:pt>
                <c:pt idx="15">
                  <c:v>15.764490466720209</c:v>
                </c:pt>
                <c:pt idx="16">
                  <c:v>16.14620085615368</c:v>
                </c:pt>
                <c:pt idx="17">
                  <c:v>16.495215479263699</c:v>
                </c:pt>
                <c:pt idx="18">
                  <c:v>16.853622300946604</c:v>
                </c:pt>
                <c:pt idx="19">
                  <c:v>17.221665915591711</c:v>
                </c:pt>
                <c:pt idx="20">
                  <c:v>17.599598111539166</c:v>
                </c:pt>
                <c:pt idx="21">
                  <c:v>17.889692264267275</c:v>
                </c:pt>
                <c:pt idx="22">
                  <c:v>18.235499385818407</c:v>
                </c:pt>
                <c:pt idx="23">
                  <c:v>18.589410647136546</c:v>
                </c:pt>
                <c:pt idx="24">
                  <c:v>18.951612946731203</c:v>
                </c:pt>
                <c:pt idx="25">
                  <c:v>19.3759567834657</c:v>
                </c:pt>
                <c:pt idx="26">
                  <c:v>19.756577152324006</c:v>
                </c:pt>
                <c:pt idx="27">
                  <c:v>20.146107359522162</c:v>
                </c:pt>
                <c:pt idx="28">
                  <c:v>20.544754697005907</c:v>
                </c:pt>
                <c:pt idx="29">
                  <c:v>20.952731683661472</c:v>
                </c:pt>
                <c:pt idx="30">
                  <c:v>21.37025619045129</c:v>
                </c:pt>
                <c:pt idx="31">
                  <c:v>21.797551568977159</c:v>
                </c:pt>
                <c:pt idx="32">
                  <c:v>22.171754971034016</c:v>
                </c:pt>
                <c:pt idx="33">
                  <c:v>22.617808064135765</c:v>
                </c:pt>
                <c:pt idx="34">
                  <c:v>23.074301568919825</c:v>
                </c:pt>
                <c:pt idx="35">
                  <c:v>23.474077556367156</c:v>
                </c:pt>
                <c:pt idx="36">
                  <c:v>23.881862867553053</c:v>
                </c:pt>
                <c:pt idx="37">
                  <c:v>24.367951276833416</c:v>
                </c:pt>
                <c:pt idx="38">
                  <c:v>24.793649642001611</c:v>
                </c:pt>
                <c:pt idx="39">
                  <c:v>25.227881519350156</c:v>
                </c:pt>
                <c:pt idx="40">
                  <c:v>25.670819877724703</c:v>
                </c:pt>
                <c:pt idx="41">
                  <c:v>26.046713304436253</c:v>
                </c:pt>
                <c:pt idx="42">
                  <c:v>26.506075111849796</c:v>
                </c:pt>
                <c:pt idx="43">
                  <c:v>26.974653824417043</c:v>
                </c:pt>
                <c:pt idx="44">
                  <c:v>27.372311983286991</c:v>
                </c:pt>
                <c:pt idx="45">
                  <c:v>27.776611633747617</c:v>
                </c:pt>
                <c:pt idx="46">
                  <c:v>28.187665414839177</c:v>
                </c:pt>
                <c:pt idx="47">
                  <c:v>28.60558796653411</c:v>
                </c:pt>
                <c:pt idx="48">
                  <c:v>29.030495965023263</c:v>
                </c:pt>
                <c:pt idx="49">
                  <c:v>29.462508158656998</c:v>
                </c:pt>
                <c:pt idx="50">
                  <c:v>29.813314078247664</c:v>
                </c:pt>
                <c:pt idx="51">
                  <c:v>30.168806856085421</c:v>
                </c:pt>
                <c:pt idx="52">
                  <c:v>30.529050249599102</c:v>
                </c:pt>
                <c:pt idx="53">
                  <c:v>30.894108920247891</c:v>
                </c:pt>
                <c:pt idx="54">
                  <c:v>31.264048446311435</c:v>
                </c:pt>
                <c:pt idx="55">
                  <c:v>31.544746125662527</c:v>
                </c:pt>
                <c:pt idx="56">
                  <c:v>31.923387750519989</c:v>
                </c:pt>
                <c:pt idx="57">
                  <c:v>32.210689787047414</c:v>
                </c:pt>
                <c:pt idx="58">
                  <c:v>32.500870559556184</c:v>
                </c:pt>
                <c:pt idx="59">
                  <c:v>32.79395949119656</c:v>
                </c:pt>
                <c:pt idx="60">
                  <c:v>33.089986317446652</c:v>
                </c:pt>
                <c:pt idx="61">
                  <c:v>33.388981089431859</c:v>
                </c:pt>
                <c:pt idx="62">
                  <c:v>33.589974780528287</c:v>
                </c:pt>
                <c:pt idx="63">
                  <c:v>33.893983776980654</c:v>
                </c:pt>
                <c:pt idx="64">
                  <c:v>34.098348770316775</c:v>
                </c:pt>
                <c:pt idx="65">
                  <c:v>34.407457851988163</c:v>
                </c:pt>
                <c:pt idx="66">
                  <c:v>34.615251893856794</c:v>
                </c:pt>
                <c:pt idx="67">
                  <c:v>34.824433953173838</c:v>
                </c:pt>
                <c:pt idx="68">
                  <c:v>35.035013499639014</c:v>
                </c:pt>
                <c:pt idx="69">
                  <c:v>35.247000069860931</c:v>
                </c:pt>
                <c:pt idx="70">
                  <c:v>35.353523987482966</c:v>
                </c:pt>
                <c:pt idx="71">
                  <c:v>35.567639122012729</c:v>
                </c:pt>
                <c:pt idx="72">
                  <c:v>35.783185417669266</c:v>
                </c:pt>
                <c:pt idx="73">
                  <c:v>35.89149830277421</c:v>
                </c:pt>
                <c:pt idx="74">
                  <c:v>36.000172649001449</c:v>
                </c:pt>
                <c:pt idx="75">
                  <c:v>36.218610659629782</c:v>
                </c:pt>
                <c:pt idx="76">
                  <c:v>36.328376802318701</c:v>
                </c:pt>
                <c:pt idx="77">
                  <c:v>36.438509362736482</c:v>
                </c:pt>
                <c:pt idx="78">
                  <c:v>36.438509362736482</c:v>
                </c:pt>
                <c:pt idx="79">
                  <c:v>36.549009590980965</c:v>
                </c:pt>
                <c:pt idx="80">
                  <c:v>36.659878741559545</c:v>
                </c:pt>
                <c:pt idx="81">
                  <c:v>36.659878741559545</c:v>
                </c:pt>
                <c:pt idx="82">
                  <c:v>36.659878741559545</c:v>
                </c:pt>
                <c:pt idx="83">
                  <c:v>36.771118073404821</c:v>
                </c:pt>
                <c:pt idx="84">
                  <c:v>36.771118073404821</c:v>
                </c:pt>
                <c:pt idx="85">
                  <c:v>36.771118073404821</c:v>
                </c:pt>
                <c:pt idx="86">
                  <c:v>36.771118073404821</c:v>
                </c:pt>
                <c:pt idx="87">
                  <c:v>36.771118073404821</c:v>
                </c:pt>
                <c:pt idx="88">
                  <c:v>36.771118073404821</c:v>
                </c:pt>
                <c:pt idx="89">
                  <c:v>36.659878741559545</c:v>
                </c:pt>
                <c:pt idx="90">
                  <c:v>36.659878741559545</c:v>
                </c:pt>
                <c:pt idx="91">
                  <c:v>36.659878741559545</c:v>
                </c:pt>
                <c:pt idx="92">
                  <c:v>36.549009590980965</c:v>
                </c:pt>
                <c:pt idx="93">
                  <c:v>36.549009590980965</c:v>
                </c:pt>
                <c:pt idx="94">
                  <c:v>36.438509362736482</c:v>
                </c:pt>
                <c:pt idx="95">
                  <c:v>36.328376802318701</c:v>
                </c:pt>
                <c:pt idx="96">
                  <c:v>36.218610659629782</c:v>
                </c:pt>
                <c:pt idx="97">
                  <c:v>36.109209688965819</c:v>
                </c:pt>
                <c:pt idx="98">
                  <c:v>36.000172649001449</c:v>
                </c:pt>
                <c:pt idx="99">
                  <c:v>35.89149830277421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329-4D46-953E-639BFEC32033}"/>
            </c:ext>
          </c:extLst>
        </c:ser>
        <c:ser>
          <c:idx val="1"/>
          <c:order val="1"/>
          <c:tx>
            <c:strRef>
              <c:f>GGDP!$X$5</c:f>
              <c:strCache>
                <c:ptCount val="1"/>
                <c:pt idx="0">
                  <c:v>GDP/c formula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GGDP!$L$8:$L$108</c:f>
              <c:numCache>
                <c:formatCode>General</c:formatCode>
                <c:ptCount val="101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  <c:pt idx="24">
                  <c:v>2024</c:v>
                </c:pt>
                <c:pt idx="25">
                  <c:v>2025</c:v>
                </c:pt>
                <c:pt idx="26">
                  <c:v>2026</c:v>
                </c:pt>
                <c:pt idx="27">
                  <c:v>2027</c:v>
                </c:pt>
                <c:pt idx="28">
                  <c:v>2028</c:v>
                </c:pt>
                <c:pt idx="29">
                  <c:v>2029</c:v>
                </c:pt>
                <c:pt idx="30">
                  <c:v>2030</c:v>
                </c:pt>
                <c:pt idx="31">
                  <c:v>2031</c:v>
                </c:pt>
                <c:pt idx="32">
                  <c:v>2032</c:v>
                </c:pt>
                <c:pt idx="33">
                  <c:v>2033</c:v>
                </c:pt>
                <c:pt idx="34">
                  <c:v>2034</c:v>
                </c:pt>
                <c:pt idx="35">
                  <c:v>2035</c:v>
                </c:pt>
                <c:pt idx="36">
                  <c:v>2036</c:v>
                </c:pt>
                <c:pt idx="37">
                  <c:v>2037</c:v>
                </c:pt>
                <c:pt idx="38">
                  <c:v>2038</c:v>
                </c:pt>
                <c:pt idx="39">
                  <c:v>2039</c:v>
                </c:pt>
                <c:pt idx="40">
                  <c:v>2040</c:v>
                </c:pt>
                <c:pt idx="41">
                  <c:v>2041</c:v>
                </c:pt>
                <c:pt idx="42">
                  <c:v>2042</c:v>
                </c:pt>
                <c:pt idx="43">
                  <c:v>2043</c:v>
                </c:pt>
                <c:pt idx="44">
                  <c:v>2044</c:v>
                </c:pt>
                <c:pt idx="45">
                  <c:v>2045</c:v>
                </c:pt>
                <c:pt idx="46">
                  <c:v>2046</c:v>
                </c:pt>
                <c:pt idx="47">
                  <c:v>2047</c:v>
                </c:pt>
                <c:pt idx="48">
                  <c:v>2048</c:v>
                </c:pt>
                <c:pt idx="49">
                  <c:v>2049</c:v>
                </c:pt>
                <c:pt idx="50">
                  <c:v>2050</c:v>
                </c:pt>
                <c:pt idx="51">
                  <c:v>2051</c:v>
                </c:pt>
                <c:pt idx="52">
                  <c:v>2052</c:v>
                </c:pt>
                <c:pt idx="53">
                  <c:v>2053</c:v>
                </c:pt>
                <c:pt idx="54">
                  <c:v>2054</c:v>
                </c:pt>
                <c:pt idx="55">
                  <c:v>2055</c:v>
                </c:pt>
                <c:pt idx="56">
                  <c:v>2056</c:v>
                </c:pt>
                <c:pt idx="57">
                  <c:v>2057</c:v>
                </c:pt>
                <c:pt idx="58">
                  <c:v>2058</c:v>
                </c:pt>
                <c:pt idx="59">
                  <c:v>2059</c:v>
                </c:pt>
                <c:pt idx="60">
                  <c:v>2060</c:v>
                </c:pt>
                <c:pt idx="61">
                  <c:v>2061</c:v>
                </c:pt>
                <c:pt idx="62">
                  <c:v>2062</c:v>
                </c:pt>
                <c:pt idx="63">
                  <c:v>2063</c:v>
                </c:pt>
                <c:pt idx="64">
                  <c:v>2064</c:v>
                </c:pt>
                <c:pt idx="65">
                  <c:v>2065</c:v>
                </c:pt>
                <c:pt idx="66">
                  <c:v>2066</c:v>
                </c:pt>
                <c:pt idx="67">
                  <c:v>2067</c:v>
                </c:pt>
                <c:pt idx="68">
                  <c:v>2068</c:v>
                </c:pt>
                <c:pt idx="69">
                  <c:v>2069</c:v>
                </c:pt>
                <c:pt idx="70">
                  <c:v>2070</c:v>
                </c:pt>
                <c:pt idx="71">
                  <c:v>2071</c:v>
                </c:pt>
                <c:pt idx="72">
                  <c:v>2072</c:v>
                </c:pt>
                <c:pt idx="73">
                  <c:v>2073</c:v>
                </c:pt>
                <c:pt idx="74">
                  <c:v>2074</c:v>
                </c:pt>
                <c:pt idx="75">
                  <c:v>2075</c:v>
                </c:pt>
                <c:pt idx="76">
                  <c:v>2076</c:v>
                </c:pt>
                <c:pt idx="77">
                  <c:v>2077</c:v>
                </c:pt>
                <c:pt idx="78">
                  <c:v>2078</c:v>
                </c:pt>
                <c:pt idx="79">
                  <c:v>2079</c:v>
                </c:pt>
                <c:pt idx="80">
                  <c:v>2080</c:v>
                </c:pt>
                <c:pt idx="81">
                  <c:v>2081</c:v>
                </c:pt>
                <c:pt idx="82">
                  <c:v>2082</c:v>
                </c:pt>
                <c:pt idx="83">
                  <c:v>2083</c:v>
                </c:pt>
                <c:pt idx="84">
                  <c:v>2084</c:v>
                </c:pt>
                <c:pt idx="85">
                  <c:v>2085</c:v>
                </c:pt>
                <c:pt idx="86">
                  <c:v>2086</c:v>
                </c:pt>
                <c:pt idx="87">
                  <c:v>2087</c:v>
                </c:pt>
                <c:pt idx="88">
                  <c:v>2088</c:v>
                </c:pt>
                <c:pt idx="89">
                  <c:v>2089</c:v>
                </c:pt>
                <c:pt idx="90">
                  <c:v>2090</c:v>
                </c:pt>
                <c:pt idx="91">
                  <c:v>2091</c:v>
                </c:pt>
                <c:pt idx="92">
                  <c:v>2092</c:v>
                </c:pt>
                <c:pt idx="93">
                  <c:v>2093</c:v>
                </c:pt>
                <c:pt idx="94">
                  <c:v>2094</c:v>
                </c:pt>
                <c:pt idx="95">
                  <c:v>2095</c:v>
                </c:pt>
                <c:pt idx="96">
                  <c:v>2096</c:v>
                </c:pt>
                <c:pt idx="97">
                  <c:v>2097</c:v>
                </c:pt>
                <c:pt idx="98">
                  <c:v>2098</c:v>
                </c:pt>
                <c:pt idx="99">
                  <c:v>2099</c:v>
                </c:pt>
                <c:pt idx="100">
                  <c:v>2100</c:v>
                </c:pt>
              </c:numCache>
            </c:numRef>
          </c:cat>
          <c:val>
            <c:numRef>
              <c:f>GGDP!$Y$8:$Y$108</c:f>
              <c:numCache>
                <c:formatCode>General</c:formatCode>
                <c:ptCount val="101"/>
                <c:pt idx="0">
                  <c:v>11.2525414668069</c:v>
                </c:pt>
                <c:pt idx="1">
                  <c:v>11.476552160119654</c:v>
                </c:pt>
                <c:pt idx="2">
                  <c:v>11.705022360723847</c:v>
                </c:pt>
                <c:pt idx="3">
                  <c:v>11.938040846547842</c:v>
                </c:pt>
                <c:pt idx="4">
                  <c:v>12.175698162872314</c:v>
                </c:pt>
                <c:pt idx="5">
                  <c:v>12.418086657513946</c:v>
                </c:pt>
                <c:pt idx="6">
                  <c:v>12.696546296174466</c:v>
                </c:pt>
                <c:pt idx="7">
                  <c:v>12.949303608544595</c:v>
                </c:pt>
                <c:pt idx="8">
                  <c:v>13.23967510482972</c:v>
                </c:pt>
                <c:pt idx="9">
                  <c:v>13.50324478890662</c:v>
                </c:pt>
                <c:pt idx="10">
                  <c:v>13.806037704463249</c:v>
                </c:pt>
                <c:pt idx="11">
                  <c:v>14.115620362125904</c:v>
                </c:pt>
                <c:pt idx="12">
                  <c:v>14.396627982776488</c:v>
                </c:pt>
                <c:pt idx="13">
                  <c:v>14.719453868645804</c:v>
                </c:pt>
                <c:pt idx="14">
                  <c:v>15.04951871024225</c:v>
                </c:pt>
                <c:pt idx="15">
                  <c:v>15.386984831847469</c:v>
                </c:pt>
                <c:pt idx="16">
                  <c:v>15.73201819765657</c:v>
                </c:pt>
                <c:pt idx="17">
                  <c:v>16.084788493398502</c:v>
                </c:pt>
                <c:pt idx="18">
                  <c:v>16.404997455331586</c:v>
                </c:pt>
                <c:pt idx="19">
                  <c:v>16.731580997778696</c:v>
                </c:pt>
                <c:pt idx="20">
                  <c:v>17.064666023111602</c:v>
                </c:pt>
                <c:pt idx="21">
                  <c:v>17.404381960019194</c:v>
                </c:pt>
                <c:pt idx="22">
                  <c:v>17.663599759543434</c:v>
                </c:pt>
                <c:pt idx="23">
                  <c:v>17.970904102466701</c:v>
                </c:pt>
                <c:pt idx="24">
                  <c:v>18.283554805161764</c:v>
                </c:pt>
                <c:pt idx="25">
                  <c:v>18.60164488148758</c:v>
                </c:pt>
                <c:pt idx="26">
                  <c:v>18.971958323917594</c:v>
                </c:pt>
                <c:pt idx="27">
                  <c:v>19.30202497318874</c:v>
                </c:pt>
                <c:pt idx="28">
                  <c:v>19.637833991861125</c:v>
                </c:pt>
                <c:pt idx="29">
                  <c:v>19.979485283413105</c:v>
                </c:pt>
                <c:pt idx="30">
                  <c:v>20.327080489404292</c:v>
                </c:pt>
                <c:pt idx="31">
                  <c:v>20.680723019714101</c:v>
                </c:pt>
                <c:pt idx="32">
                  <c:v>21.040518083306271</c:v>
                </c:pt>
                <c:pt idx="33">
                  <c:v>21.353891853827598</c:v>
                </c:pt>
                <c:pt idx="34">
                  <c:v>21.725398443329514</c:v>
                </c:pt>
                <c:pt idx="35">
                  <c:v>22.103368357970858</c:v>
                </c:pt>
                <c:pt idx="36">
                  <c:v>22.432572033286</c:v>
                </c:pt>
                <c:pt idx="37">
                  <c:v>22.766678810159508</c:v>
                </c:pt>
                <c:pt idx="38">
                  <c:v>23.162764509990932</c:v>
                </c:pt>
                <c:pt idx="39">
                  <c:v>23.507746645005589</c:v>
                </c:pt>
                <c:pt idx="40">
                  <c:v>23.857866883178353</c:v>
                </c:pt>
                <c:pt idx="41">
                  <c:v>24.213201750512702</c:v>
                </c:pt>
                <c:pt idx="42">
                  <c:v>24.513353534598743</c:v>
                </c:pt>
                <c:pt idx="43">
                  <c:v>24.878451104670198</c:v>
                </c:pt>
                <c:pt idx="44">
                  <c:v>25.248986373646616</c:v>
                </c:pt>
                <c:pt idx="45">
                  <c:v>25.561977955036866</c:v>
                </c:pt>
                <c:pt idx="46">
                  <c:v>25.878849443864645</c:v>
                </c:pt>
                <c:pt idx="47">
                  <c:v>26.199648936253361</c:v>
                </c:pt>
                <c:pt idx="48">
                  <c:v>26.524425124535778</c:v>
                </c:pt>
                <c:pt idx="49">
                  <c:v>26.853227304644715</c:v>
                </c:pt>
                <c:pt idx="50">
                  <c:v>27.186105383595446</c:v>
                </c:pt>
                <c:pt idx="51">
                  <c:v>27.455376426192004</c:v>
                </c:pt>
                <c:pt idx="52">
                  <c:v>27.727314525851643</c:v>
                </c:pt>
                <c:pt idx="53">
                  <c:v>28.001946099055356</c:v>
                </c:pt>
                <c:pt idx="54">
                  <c:v>28.279297823932243</c:v>
                </c:pt>
                <c:pt idx="55">
                  <c:v>28.559396642851119</c:v>
                </c:pt>
                <c:pt idx="56">
                  <c:v>28.771289895447552</c:v>
                </c:pt>
                <c:pt idx="57">
                  <c:v>29.056261763160158</c:v>
                </c:pt>
                <c:pt idx="58">
                  <c:v>29.27184145100453</c:v>
                </c:pt>
                <c:pt idx="59">
                  <c:v>29.489020608257249</c:v>
                </c:pt>
                <c:pt idx="60">
                  <c:v>29.707811102002896</c:v>
                </c:pt>
                <c:pt idx="61">
                  <c:v>29.928224887372537</c:v>
                </c:pt>
                <c:pt idx="62">
                  <c:v>30.150274008197023</c:v>
                </c:pt>
                <c:pt idx="63">
                  <c:v>30.299221263111377</c:v>
                </c:pt>
                <c:pt idx="64">
                  <c:v>30.524022950096128</c:v>
                </c:pt>
                <c:pt idx="65">
                  <c:v>30.674816585541116</c:v>
                </c:pt>
                <c:pt idx="66">
                  <c:v>30.902404960057311</c:v>
                </c:pt>
                <c:pt idx="67">
                  <c:v>31.055067864142377</c:v>
                </c:pt>
                <c:pt idx="68">
                  <c:v>31.208484947790929</c:v>
                </c:pt>
                <c:pt idx="69">
                  <c:v>31.362659936772609</c:v>
                </c:pt>
                <c:pt idx="70">
                  <c:v>31.517596575262996</c:v>
                </c:pt>
                <c:pt idx="71">
                  <c:v>31.595351688184049</c:v>
                </c:pt>
                <c:pt idx="72">
                  <c:v>31.751437861753438</c:v>
                </c:pt>
                <c:pt idx="73">
                  <c:v>31.908295126394066</c:v>
                </c:pt>
                <c:pt idx="74">
                  <c:v>31.987014107543086</c:v>
                </c:pt>
                <c:pt idx="75">
                  <c:v>32.065927291421168</c:v>
                </c:pt>
                <c:pt idx="76">
                  <c:v>32.224338184968666</c:v>
                </c:pt>
                <c:pt idx="77">
                  <c:v>32.303836856397965</c:v>
                </c:pt>
                <c:pt idx="78">
                  <c:v>32.383531654081978</c:v>
                </c:pt>
                <c:pt idx="79">
                  <c:v>32.383531654081978</c:v>
                </c:pt>
                <c:pt idx="80">
                  <c:v>32.46342306187168</c:v>
                </c:pt>
                <c:pt idx="81">
                  <c:v>32.543511564811666</c:v>
                </c:pt>
                <c:pt idx="82">
                  <c:v>32.543511564811666</c:v>
                </c:pt>
                <c:pt idx="83">
                  <c:v>32.543511564811666</c:v>
                </c:pt>
                <c:pt idx="84">
                  <c:v>32.623797649143206</c:v>
                </c:pt>
                <c:pt idx="85">
                  <c:v>32.623797649143206</c:v>
                </c:pt>
                <c:pt idx="86">
                  <c:v>32.623797649143206</c:v>
                </c:pt>
                <c:pt idx="87">
                  <c:v>32.623797649143206</c:v>
                </c:pt>
                <c:pt idx="88">
                  <c:v>32.623797649143206</c:v>
                </c:pt>
                <c:pt idx="89">
                  <c:v>32.623797649143206</c:v>
                </c:pt>
                <c:pt idx="90">
                  <c:v>32.543511564811666</c:v>
                </c:pt>
                <c:pt idx="91">
                  <c:v>32.543511564811666</c:v>
                </c:pt>
                <c:pt idx="92">
                  <c:v>32.543511564811666</c:v>
                </c:pt>
                <c:pt idx="93">
                  <c:v>32.46342306187168</c:v>
                </c:pt>
                <c:pt idx="94">
                  <c:v>32.46342306187168</c:v>
                </c:pt>
                <c:pt idx="95">
                  <c:v>32.383531654081978</c:v>
                </c:pt>
                <c:pt idx="96">
                  <c:v>32.303836856397965</c:v>
                </c:pt>
                <c:pt idx="97">
                  <c:v>32.224338184968666</c:v>
                </c:pt>
                <c:pt idx="98">
                  <c:v>32.145035157133862</c:v>
                </c:pt>
                <c:pt idx="99">
                  <c:v>32.065927291421168</c:v>
                </c:pt>
                <c:pt idx="100">
                  <c:v>31.987014107543086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29-4D46-953E-639BFEC32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3132176"/>
        <c:axId val="136421120"/>
      </c:lineChart>
      <c:catAx>
        <c:axId val="733132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6421120"/>
        <c:crosses val="autoZero"/>
        <c:auto val="1"/>
        <c:lblAlgn val="ctr"/>
        <c:lblOffset val="100"/>
        <c:noMultiLvlLbl val="0"/>
      </c:catAx>
      <c:valAx>
        <c:axId val="136421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3132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GGDP!$F$7</c:f>
              <c:strCache>
                <c:ptCount val="1"/>
                <c:pt idx="0">
                  <c:v>Low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GGDP!$F$8:$F$108</c:f>
              <c:numCache>
                <c:formatCode>_-* #,##0.0_-;\-* #,##0.0_-;_-*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133.35090682499137</c:v>
                </c:pt>
                <c:pt idx="22">
                  <c:v>137.12365079208837</c:v>
                </c:pt>
                <c:pt idx="23">
                  <c:v>140.99490132340219</c:v>
                </c:pt>
                <c:pt idx="24">
                  <c:v>144.9386781409678</c:v>
                </c:pt>
                <c:pt idx="25">
                  <c:v>148.96263306164155</c:v>
                </c:pt>
                <c:pt idx="26">
                  <c:v>153.04131801070108</c:v>
                </c:pt>
                <c:pt idx="27">
                  <c:v>157.17437834768535</c:v>
                </c:pt>
                <c:pt idx="28">
                  <c:v>161.36146904927611</c:v>
                </c:pt>
                <c:pt idx="29">
                  <c:v>165.60225428459086</c:v>
                </c:pt>
                <c:pt idx="30">
                  <c:v>169.88023318133332</c:v>
                </c:pt>
                <c:pt idx="31">
                  <c:v>174.21140589444249</c:v>
                </c:pt>
                <c:pt idx="32">
                  <c:v>178.57942867083406</c:v>
                </c:pt>
                <c:pt idx="33">
                  <c:v>182.99218439322118</c:v>
                </c:pt>
                <c:pt idx="34">
                  <c:v>187.44947348312235</c:v>
                </c:pt>
                <c:pt idx="35">
                  <c:v>191.93527721306648</c:v>
                </c:pt>
                <c:pt idx="36">
                  <c:v>196.45747959006499</c:v>
                </c:pt>
                <c:pt idx="37">
                  <c:v>201.00813954132721</c:v>
                </c:pt>
                <c:pt idx="38">
                  <c:v>205.59507113991123</c:v>
                </c:pt>
                <c:pt idx="39">
                  <c:v>210.2103947818475</c:v>
                </c:pt>
                <c:pt idx="40">
                  <c:v>214.84635305421605</c:v>
                </c:pt>
                <c:pt idx="41">
                  <c:v>219.51847234042768</c:v>
                </c:pt>
                <c:pt idx="42">
                  <c:v>224.20357313076616</c:v>
                </c:pt>
                <c:pt idx="43">
                  <c:v>228.90947833492137</c:v>
                </c:pt>
                <c:pt idx="44">
                  <c:v>233.6362533417375</c:v>
                </c:pt>
                <c:pt idx="45">
                  <c:v>238.37634987745352</c:v>
                </c:pt>
                <c:pt idx="46">
                  <c:v>243.12232277743828</c:v>
                </c:pt>
                <c:pt idx="47">
                  <c:v>247.87437974668492</c:v>
                </c:pt>
                <c:pt idx="48">
                  <c:v>252.63271814593222</c:v>
                </c:pt>
                <c:pt idx="49">
                  <c:v>257.38251838806315</c:v>
                </c:pt>
                <c:pt idx="50">
                  <c:v>262.13158595845294</c:v>
                </c:pt>
                <c:pt idx="51">
                  <c:v>266.86525125109813</c:v>
                </c:pt>
                <c:pt idx="52">
                  <c:v>271.59131534517462</c:v>
                </c:pt>
                <c:pt idx="53">
                  <c:v>276.31006318009867</c:v>
                </c:pt>
                <c:pt idx="54">
                  <c:v>281.02176749608793</c:v>
                </c:pt>
                <c:pt idx="55">
                  <c:v>285.7193266237847</c:v>
                </c:pt>
                <c:pt idx="56">
                  <c:v>290.40305573121827</c:v>
                </c:pt>
                <c:pt idx="57">
                  <c:v>295.08057718351546</c:v>
                </c:pt>
                <c:pt idx="58">
                  <c:v>299.75211924589206</c:v>
                </c:pt>
                <c:pt idx="59">
                  <c:v>304.41790126393607</c:v>
                </c:pt>
                <c:pt idx="60">
                  <c:v>309.08539308332467</c:v>
                </c:pt>
                <c:pt idx="61">
                  <c:v>313.7547390931494</c:v>
                </c:pt>
                <c:pt idx="62">
                  <c:v>318.43329820451601</c:v>
                </c:pt>
                <c:pt idx="63">
                  <c:v>323.12114742595116</c:v>
                </c:pt>
                <c:pt idx="64">
                  <c:v>327.81836061103462</c:v>
                </c:pt>
                <c:pt idx="65">
                  <c:v>332.53217245810913</c:v>
                </c:pt>
                <c:pt idx="66">
                  <c:v>337.262596630269</c:v>
                </c:pt>
                <c:pt idx="67">
                  <c:v>342.00964555043669</c:v>
                </c:pt>
                <c:pt idx="68">
                  <c:v>346.7733304616101</c:v>
                </c:pt>
                <c:pt idx="69">
                  <c:v>351.56075396302219</c:v>
                </c:pt>
                <c:pt idx="70">
                  <c:v>356.35772304443475</c:v>
                </c:pt>
                <c:pt idx="71">
                  <c:v>361.17841364446889</c:v>
                </c:pt>
                <c:pt idx="72">
                  <c:v>366.01574114255408</c:v>
                </c:pt>
                <c:pt idx="73">
                  <c:v>370.86268771905418</c:v>
                </c:pt>
                <c:pt idx="74">
                  <c:v>375.72631653750358</c:v>
                </c:pt>
                <c:pt idx="75">
                  <c:v>380.60663199896385</c:v>
                </c:pt>
                <c:pt idx="76">
                  <c:v>385.48968611972793</c:v>
                </c:pt>
                <c:pt idx="77">
                  <c:v>390.38253648876025</c:v>
                </c:pt>
                <c:pt idx="78">
                  <c:v>395.27828658040579</c:v>
                </c:pt>
                <c:pt idx="79">
                  <c:v>400.18395743153997</c:v>
                </c:pt>
                <c:pt idx="80">
                  <c:v>405.09959279253877</c:v>
                </c:pt>
                <c:pt idx="81">
                  <c:v>410.01833613979113</c:v>
                </c:pt>
                <c:pt idx="82">
                  <c:v>414.94027242361045</c:v>
                </c:pt>
                <c:pt idx="83">
                  <c:v>419.88609156864345</c:v>
                </c:pt>
                <c:pt idx="84">
                  <c:v>424.84203418700071</c:v>
                </c:pt>
                <c:pt idx="85">
                  <c:v>429.82181730537701</c:v>
                </c:pt>
                <c:pt idx="86">
                  <c:v>434.81856487547321</c:v>
                </c:pt>
                <c:pt idx="87">
                  <c:v>439.83908165068902</c:v>
                </c:pt>
                <c:pt idx="88">
                  <c:v>444.88331825468828</c:v>
                </c:pt>
                <c:pt idx="89">
                  <c:v>449.95801009670794</c:v>
                </c:pt>
                <c:pt idx="90">
                  <c:v>455.06983827064164</c:v>
                </c:pt>
                <c:pt idx="91">
                  <c:v>460.20515950475459</c:v>
                </c:pt>
                <c:pt idx="92">
                  <c:v>465.37741415035265</c:v>
                </c:pt>
                <c:pt idx="93">
                  <c:v>470.58647562078744</c:v>
                </c:pt>
                <c:pt idx="94">
                  <c:v>475.81878547752177</c:v>
                </c:pt>
                <c:pt idx="95">
                  <c:v>481.09440998507307</c:v>
                </c:pt>
                <c:pt idx="96">
                  <c:v>486.39311633652579</c:v>
                </c:pt>
                <c:pt idx="97">
                  <c:v>491.7282165412123</c:v>
                </c:pt>
                <c:pt idx="98">
                  <c:v>497.08626233115217</c:v>
                </c:pt>
                <c:pt idx="99">
                  <c:v>502.46721255609111</c:v>
                </c:pt>
                <c:pt idx="100">
                  <c:v>507.73004856012642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E3-44EE-8439-6FE817D54095}"/>
            </c:ext>
          </c:extLst>
        </c:ser>
        <c:ser>
          <c:idx val="1"/>
          <c:order val="1"/>
          <c:tx>
            <c:strRef>
              <c:f>GGDP!$G$7</c:f>
              <c:strCache>
                <c:ptCount val="1"/>
                <c:pt idx="0">
                  <c:v>Status quo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GGDP!$G$8:$G$108</c:f>
              <c:numCache>
                <c:formatCode>_-* #,##0.0_-;\-* #,##0.0_-;_-*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134.54</c:v>
                </c:pt>
                <c:pt idx="22">
                  <c:v>139.03</c:v>
                </c:pt>
                <c:pt idx="23">
                  <c:v>143.66</c:v>
                </c:pt>
                <c:pt idx="24">
                  <c:v>148.4</c:v>
                </c:pt>
                <c:pt idx="25">
                  <c:v>153.26</c:v>
                </c:pt>
                <c:pt idx="26">
                  <c:v>158.21</c:v>
                </c:pt>
                <c:pt idx="27">
                  <c:v>163.25</c:v>
                </c:pt>
                <c:pt idx="28">
                  <c:v>168.38</c:v>
                </c:pt>
                <c:pt idx="29">
                  <c:v>173.6</c:v>
                </c:pt>
                <c:pt idx="30">
                  <c:v>178.89</c:v>
                </c:pt>
                <c:pt idx="31">
                  <c:v>184.27</c:v>
                </c:pt>
                <c:pt idx="32">
                  <c:v>189.72</c:v>
                </c:pt>
                <c:pt idx="33">
                  <c:v>195.25</c:v>
                </c:pt>
                <c:pt idx="34">
                  <c:v>200.86</c:v>
                </c:pt>
                <c:pt idx="35">
                  <c:v>206.53</c:v>
                </c:pt>
                <c:pt idx="36">
                  <c:v>212.27</c:v>
                </c:pt>
                <c:pt idx="37">
                  <c:v>218.07</c:v>
                </c:pt>
                <c:pt idx="38">
                  <c:v>223.94</c:v>
                </c:pt>
                <c:pt idx="39">
                  <c:v>229.87</c:v>
                </c:pt>
                <c:pt idx="40">
                  <c:v>235.85</c:v>
                </c:pt>
                <c:pt idx="41">
                  <c:v>241.9</c:v>
                </c:pt>
                <c:pt idx="42">
                  <c:v>247.99</c:v>
                </c:pt>
                <c:pt idx="43">
                  <c:v>254.13</c:v>
                </c:pt>
                <c:pt idx="44">
                  <c:v>260.32</c:v>
                </c:pt>
                <c:pt idx="45">
                  <c:v>266.55</c:v>
                </c:pt>
                <c:pt idx="46">
                  <c:v>272.81</c:v>
                </c:pt>
                <c:pt idx="47">
                  <c:v>279.10000000000002</c:v>
                </c:pt>
                <c:pt idx="48">
                  <c:v>285.42</c:v>
                </c:pt>
                <c:pt idx="49">
                  <c:v>291.75</c:v>
                </c:pt>
                <c:pt idx="50">
                  <c:v>298.10000000000002</c:v>
                </c:pt>
                <c:pt idx="51">
                  <c:v>304.45</c:v>
                </c:pt>
                <c:pt idx="52">
                  <c:v>310.81</c:v>
                </c:pt>
                <c:pt idx="53">
                  <c:v>317.18</c:v>
                </c:pt>
                <c:pt idx="54">
                  <c:v>323.56</c:v>
                </c:pt>
                <c:pt idx="55">
                  <c:v>329.94</c:v>
                </c:pt>
                <c:pt idx="56">
                  <c:v>336.32</c:v>
                </c:pt>
                <c:pt idx="57">
                  <c:v>342.71</c:v>
                </c:pt>
                <c:pt idx="58">
                  <c:v>349.11</c:v>
                </c:pt>
                <c:pt idx="59">
                  <c:v>355.52</c:v>
                </c:pt>
                <c:pt idx="60">
                  <c:v>361.95</c:v>
                </c:pt>
                <c:pt idx="61">
                  <c:v>368.4</c:v>
                </c:pt>
                <c:pt idx="62">
                  <c:v>374.88</c:v>
                </c:pt>
                <c:pt idx="63">
                  <c:v>381.39</c:v>
                </c:pt>
                <c:pt idx="64">
                  <c:v>387.93</c:v>
                </c:pt>
                <c:pt idx="65">
                  <c:v>394.51</c:v>
                </c:pt>
                <c:pt idx="66">
                  <c:v>401.13</c:v>
                </c:pt>
                <c:pt idx="67">
                  <c:v>407.79</c:v>
                </c:pt>
                <c:pt idx="68">
                  <c:v>414.49</c:v>
                </c:pt>
                <c:pt idx="69">
                  <c:v>421.24</c:v>
                </c:pt>
                <c:pt idx="70">
                  <c:v>428.02</c:v>
                </c:pt>
                <c:pt idx="71">
                  <c:v>434.85</c:v>
                </c:pt>
                <c:pt idx="72">
                  <c:v>441.72</c:v>
                </c:pt>
                <c:pt idx="73">
                  <c:v>448.62</c:v>
                </c:pt>
                <c:pt idx="74">
                  <c:v>455.56</c:v>
                </c:pt>
                <c:pt idx="75">
                  <c:v>462.54</c:v>
                </c:pt>
                <c:pt idx="76">
                  <c:v>469.54</c:v>
                </c:pt>
                <c:pt idx="77">
                  <c:v>476.57</c:v>
                </c:pt>
                <c:pt idx="78">
                  <c:v>483.62</c:v>
                </c:pt>
                <c:pt idx="79">
                  <c:v>490.7</c:v>
                </c:pt>
                <c:pt idx="80">
                  <c:v>497.81</c:v>
                </c:pt>
                <c:pt idx="81">
                  <c:v>504.94</c:v>
                </c:pt>
                <c:pt idx="82">
                  <c:v>512.09</c:v>
                </c:pt>
                <c:pt idx="83">
                  <c:v>519.29</c:v>
                </c:pt>
                <c:pt idx="84">
                  <c:v>526.52</c:v>
                </c:pt>
                <c:pt idx="85">
                  <c:v>533.79999999999995</c:v>
                </c:pt>
                <c:pt idx="86">
                  <c:v>541.12</c:v>
                </c:pt>
                <c:pt idx="87">
                  <c:v>548.49</c:v>
                </c:pt>
                <c:pt idx="88">
                  <c:v>555.91</c:v>
                </c:pt>
                <c:pt idx="89">
                  <c:v>563.39</c:v>
                </c:pt>
                <c:pt idx="90">
                  <c:v>570.94000000000005</c:v>
                </c:pt>
                <c:pt idx="91">
                  <c:v>578.54</c:v>
                </c:pt>
                <c:pt idx="92">
                  <c:v>586.21</c:v>
                </c:pt>
                <c:pt idx="93">
                  <c:v>593.95000000000005</c:v>
                </c:pt>
                <c:pt idx="94">
                  <c:v>601.74</c:v>
                </c:pt>
                <c:pt idx="95">
                  <c:v>609.61</c:v>
                </c:pt>
                <c:pt idx="96">
                  <c:v>617.53</c:v>
                </c:pt>
                <c:pt idx="97">
                  <c:v>625.52</c:v>
                </c:pt>
                <c:pt idx="98">
                  <c:v>633.55999999999995</c:v>
                </c:pt>
                <c:pt idx="99">
                  <c:v>641.65</c:v>
                </c:pt>
                <c:pt idx="100">
                  <c:v>649.80999999999995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E3-44EE-8439-6FE817D54095}"/>
            </c:ext>
          </c:extLst>
        </c:ser>
        <c:ser>
          <c:idx val="2"/>
          <c:order val="2"/>
          <c:tx>
            <c:strRef>
              <c:f>GGDP!$H$7</c:f>
              <c:strCache>
                <c:ptCount val="1"/>
                <c:pt idx="0">
                  <c:v>High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GGDP!$H$8:$H$108</c:f>
              <c:numCache>
                <c:formatCode>_-* #,##0_-;\-* #,##0_-;_-* "-"??_-;_-@_-</c:formatCode>
                <c:ptCount val="101"/>
                <c:pt idx="0">
                  <c:v>68.290000000000006</c:v>
                </c:pt>
                <c:pt idx="1">
                  <c:v>69.87</c:v>
                </c:pt>
                <c:pt idx="2">
                  <c:v>71.75</c:v>
                </c:pt>
                <c:pt idx="3">
                  <c:v>74.400000000000006</c:v>
                </c:pt>
                <c:pt idx="4">
                  <c:v>78.180000000000007</c:v>
                </c:pt>
                <c:pt idx="5">
                  <c:v>81.72</c:v>
                </c:pt>
                <c:pt idx="6">
                  <c:v>85.87</c:v>
                </c:pt>
                <c:pt idx="7">
                  <c:v>90.27</c:v>
                </c:pt>
                <c:pt idx="8">
                  <c:v>92.72</c:v>
                </c:pt>
                <c:pt idx="9">
                  <c:v>92.05</c:v>
                </c:pt>
                <c:pt idx="10">
                  <c:v>96.73</c:v>
                </c:pt>
                <c:pt idx="11">
                  <c:v>100.46</c:v>
                </c:pt>
                <c:pt idx="12">
                  <c:v>103.67</c:v>
                </c:pt>
                <c:pt idx="13">
                  <c:v>107.01</c:v>
                </c:pt>
                <c:pt idx="14">
                  <c:v>110.65</c:v>
                </c:pt>
                <c:pt idx="15">
                  <c:v>114.36</c:v>
                </c:pt>
                <c:pt idx="16">
                  <c:v>118.09</c:v>
                </c:pt>
                <c:pt idx="17">
                  <c:v>122.54</c:v>
                </c:pt>
                <c:pt idx="18">
                  <c:v>126.99</c:v>
                </c:pt>
                <c:pt idx="19">
                  <c:v>130.58000000000001</c:v>
                </c:pt>
                <c:pt idx="20">
                  <c:v>126.73</c:v>
                </c:pt>
                <c:pt idx="21">
                  <c:v>136.99457142857142</c:v>
                </c:pt>
                <c:pt idx="22">
                  <c:v>142.08851940573223</c:v>
                </c:pt>
                <c:pt idx="23">
                  <c:v>147.36066853974776</c:v>
                </c:pt>
                <c:pt idx="24">
                  <c:v>152.77793617867783</c:v>
                </c:pt>
                <c:pt idx="25">
                  <c:v>158.35260711702119</c:v>
                </c:pt>
                <c:pt idx="26">
                  <c:v>164.05107133161235</c:v>
                </c:pt>
                <c:pt idx="27">
                  <c:v>169.87387177508484</c:v>
                </c:pt>
                <c:pt idx="28">
                  <c:v>175.8215435004609</c:v>
                </c:pt>
                <c:pt idx="29">
                  <c:v>181.89461390311925</c:v>
                </c:pt>
                <c:pt idx="30">
                  <c:v>188.07025459476711</c:v>
                </c:pt>
                <c:pt idx="31">
                  <c:v>194.37216977706547</c:v>
                </c:pt>
                <c:pt idx="32">
                  <c:v>200.77736216384972</c:v>
                </c:pt>
                <c:pt idx="33">
                  <c:v>207.29789354048765</c:v>
                </c:pt>
                <c:pt idx="34">
                  <c:v>213.93414658138917</c:v>
                </c:pt>
                <c:pt idx="35">
                  <c:v>220.66276560507904</c:v>
                </c:pt>
                <c:pt idx="36">
                  <c:v>227.49580672047009</c:v>
                </c:pt>
                <c:pt idx="37">
                  <c:v>234.42159162220983</c:v>
                </c:pt>
                <c:pt idx="38">
                  <c:v>241.45225035061068</c:v>
                </c:pt>
                <c:pt idx="39">
                  <c:v>248.57603047545371</c:v>
                </c:pt>
                <c:pt idx="40">
                  <c:v>255.78103679789047</c:v>
                </c:pt>
                <c:pt idx="41">
                  <c:v>263.0914860577293</c:v>
                </c:pt>
                <c:pt idx="42">
                  <c:v>270.47128360687816</c:v>
                </c:pt>
                <c:pt idx="43">
                  <c:v>277.932533647637</c:v>
                </c:pt>
                <c:pt idx="44">
                  <c:v>285.4752943314553</c:v>
                </c:pt>
                <c:pt idx="45">
                  <c:v>293.08740809249082</c:v>
                </c:pt>
                <c:pt idx="46">
                  <c:v>300.75658995015243</c:v>
                </c:pt>
                <c:pt idx="47">
                  <c:v>308.48271515067302</c:v>
                </c:pt>
                <c:pt idx="48">
                  <c:v>316.26566632863404</c:v>
                </c:pt>
                <c:pt idx="49">
                  <c:v>324.08064119224326</c:v>
                </c:pt>
                <c:pt idx="50">
                  <c:v>331.93972969757039</c:v>
                </c:pt>
                <c:pt idx="51">
                  <c:v>339.81793356233237</c:v>
                </c:pt>
                <c:pt idx="52">
                  <c:v>347.72733578289564</c:v>
                </c:pt>
                <c:pt idx="53">
                  <c:v>355.66768332794203</c:v>
                </c:pt>
                <c:pt idx="54">
                  <c:v>363.63873307733547</c:v>
                </c:pt>
                <c:pt idx="55">
                  <c:v>371.62772933285191</c:v>
                </c:pt>
                <c:pt idx="56">
                  <c:v>379.6343646901434</c:v>
                </c:pt>
                <c:pt idx="57">
                  <c:v>387.67091951005659</c:v>
                </c:pt>
                <c:pt idx="58">
                  <c:v>395.73718757925548</c:v>
                </c:pt>
                <c:pt idx="59">
                  <c:v>403.83297010048324</c:v>
                </c:pt>
                <c:pt idx="60">
                  <c:v>411.97073124300664</c:v>
                </c:pt>
                <c:pt idx="61">
                  <c:v>420.15036249651268</c:v>
                </c:pt>
                <c:pt idx="62">
                  <c:v>428.38446665834869</c:v>
                </c:pt>
                <c:pt idx="63">
                  <c:v>436.67301856830778</c:v>
                </c:pt>
                <c:pt idx="64">
                  <c:v>445.01599534161824</c:v>
                </c:pt>
                <c:pt idx="65">
                  <c:v>453.42615766314395</c:v>
                </c:pt>
                <c:pt idx="66">
                  <c:v>461.9035595741164</c:v>
                </c:pt>
                <c:pt idx="67">
                  <c:v>470.44825573481648</c:v>
                </c:pt>
                <c:pt idx="68">
                  <c:v>479.06030138728414</c:v>
                </c:pt>
                <c:pt idx="69">
                  <c:v>487.75262984374257</c:v>
                </c:pt>
                <c:pt idx="70">
                  <c:v>496.49956564642093</c:v>
                </c:pt>
                <c:pt idx="71">
                  <c:v>505.32694404224043</c:v>
                </c:pt>
                <c:pt idx="72">
                  <c:v>514.22194394583562</c:v>
                </c:pt>
                <c:pt idx="73">
                  <c:v>523.17165187896626</c:v>
                </c:pt>
                <c:pt idx="74">
                  <c:v>532.18905058877715</c:v>
                </c:pt>
                <c:pt idx="75">
                  <c:v>541.27419851494301</c:v>
                </c:pt>
                <c:pt idx="76">
                  <c:v>550.40107764737627</c:v>
                </c:pt>
                <c:pt idx="77">
                  <c:v>559.58267481297867</c:v>
                </c:pt>
                <c:pt idx="78">
                  <c:v>568.80590200095867</c:v>
                </c:pt>
                <c:pt idx="79">
                  <c:v>578.08379433974574</c:v>
                </c:pt>
                <c:pt idx="80">
                  <c:v>587.41634953536095</c:v>
                </c:pt>
                <c:pt idx="81">
                  <c:v>596.79041912124978</c:v>
                </c:pt>
                <c:pt idx="82">
                  <c:v>606.20593972501467</c:v>
                </c:pt>
                <c:pt idx="83">
                  <c:v>615.7024188585799</c:v>
                </c:pt>
                <c:pt idx="84">
                  <c:v>625.25356361490969</c:v>
                </c:pt>
                <c:pt idx="85">
                  <c:v>634.88583947619315</c:v>
                </c:pt>
                <c:pt idx="86">
                  <c:v>644.58612196578338</c:v>
                </c:pt>
                <c:pt idx="87">
                  <c:v>654.36774861531671</c:v>
                </c:pt>
                <c:pt idx="88">
                  <c:v>664.23084568462923</c:v>
                </c:pt>
                <c:pt idx="89">
                  <c:v>674.18885161646506</c:v>
                </c:pt>
                <c:pt idx="90">
                  <c:v>684.25528476863531</c:v>
                </c:pt>
                <c:pt idx="91">
                  <c:v>694.40368324691656</c:v>
                </c:pt>
                <c:pt idx="92">
                  <c:v>704.66091617948393</c:v>
                </c:pt>
                <c:pt idx="93">
                  <c:v>715.02722521706949</c:v>
                </c:pt>
                <c:pt idx="94">
                  <c:v>725.47602431225084</c:v>
                </c:pt>
                <c:pt idx="95">
                  <c:v>736.04773196198028</c:v>
                </c:pt>
                <c:pt idx="96">
                  <c:v>746.70228676293652</c:v>
                </c:pt>
                <c:pt idx="97">
                  <c:v>757.46675125535512</c:v>
                </c:pt>
                <c:pt idx="98">
                  <c:v>768.3143759883842</c:v>
                </c:pt>
                <c:pt idx="99">
                  <c:v>779.24527697617987</c:v>
                </c:pt>
                <c:pt idx="100">
                  <c:v>790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BE3-44EE-8439-6FE817D54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60215215"/>
        <c:axId val="1256103887"/>
      </c:lineChart>
      <c:catAx>
        <c:axId val="116021521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6103887"/>
        <c:crosses val="autoZero"/>
        <c:auto val="1"/>
        <c:lblAlgn val="ctr"/>
        <c:lblOffset val="100"/>
        <c:noMultiLvlLbl val="0"/>
      </c:catAx>
      <c:valAx>
        <c:axId val="1256103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_-;\-* #,##0.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602152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'BL(FF)'!$CN$7</c:f>
              <c:strCache>
                <c:ptCount val="1"/>
                <c:pt idx="0">
                  <c:v>Coal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'BL(FF)'!$CN$8:$CN$108</c:f>
              <c:numCache>
                <c:formatCode>General</c:formatCode>
                <c:ptCount val="101"/>
                <c:pt idx="0">
                  <c:v>111.92</c:v>
                </c:pt>
                <c:pt idx="1">
                  <c:v>114.65</c:v>
                </c:pt>
                <c:pt idx="2">
                  <c:v>117.38</c:v>
                </c:pt>
                <c:pt idx="3">
                  <c:v>120.18</c:v>
                </c:pt>
                <c:pt idx="4">
                  <c:v>123.32</c:v>
                </c:pt>
                <c:pt idx="5">
                  <c:v>126.94</c:v>
                </c:pt>
                <c:pt idx="6">
                  <c:v>130.78</c:v>
                </c:pt>
                <c:pt idx="7">
                  <c:v>134.87</c:v>
                </c:pt>
                <c:pt idx="8">
                  <c:v>138.94</c:v>
                </c:pt>
                <c:pt idx="9">
                  <c:v>141.9</c:v>
                </c:pt>
                <c:pt idx="10">
                  <c:v>143.58000000000001</c:v>
                </c:pt>
                <c:pt idx="11">
                  <c:v>146.41</c:v>
                </c:pt>
                <c:pt idx="12">
                  <c:v>149.35</c:v>
                </c:pt>
                <c:pt idx="13">
                  <c:v>151.94</c:v>
                </c:pt>
                <c:pt idx="14">
                  <c:v>154.32</c:v>
                </c:pt>
                <c:pt idx="15">
                  <c:v>156.58000000000001</c:v>
                </c:pt>
                <c:pt idx="16">
                  <c:v>158.37</c:v>
                </c:pt>
                <c:pt idx="17">
                  <c:v>159.82</c:v>
                </c:pt>
                <c:pt idx="18">
                  <c:v>161.22999999999999</c:v>
                </c:pt>
                <c:pt idx="19">
                  <c:v>162.29</c:v>
                </c:pt>
                <c:pt idx="20">
                  <c:v>161.6</c:v>
                </c:pt>
                <c:pt idx="21">
                  <c:v>159</c:v>
                </c:pt>
                <c:pt idx="22">
                  <c:v>159.27000000000001</c:v>
                </c:pt>
                <c:pt idx="23">
                  <c:v>159.88</c:v>
                </c:pt>
                <c:pt idx="24">
                  <c:v>160.27000000000001</c:v>
                </c:pt>
                <c:pt idx="25">
                  <c:v>160.41999999999999</c:v>
                </c:pt>
                <c:pt idx="26">
                  <c:v>161.94488532183871</c:v>
                </c:pt>
                <c:pt idx="27">
                  <c:v>163.43106797053431</c:v>
                </c:pt>
                <c:pt idx="28">
                  <c:v>164.89144883713453</c:v>
                </c:pt>
                <c:pt idx="29">
                  <c:v>166.33118827805836</c:v>
                </c:pt>
                <c:pt idx="30">
                  <c:v>167.755446649725</c:v>
                </c:pt>
                <c:pt idx="31">
                  <c:v>169.16164377392477</c:v>
                </c:pt>
                <c:pt idx="32">
                  <c:v>170.56010036349599</c:v>
                </c:pt>
                <c:pt idx="33">
                  <c:v>171.93791552739086</c:v>
                </c:pt>
                <c:pt idx="34">
                  <c:v>173.31573069128578</c:v>
                </c:pt>
                <c:pt idx="35">
                  <c:v>174.68064496413294</c:v>
                </c:pt>
                <c:pt idx="36">
                  <c:v>176.04813941518967</c:v>
                </c:pt>
                <c:pt idx="37">
                  <c:v>177.41563386624637</c:v>
                </c:pt>
                <c:pt idx="38">
                  <c:v>178.78828867372218</c:v>
                </c:pt>
                <c:pt idx="39">
                  <c:v>180.17642455045521</c:v>
                </c:pt>
                <c:pt idx="40">
                  <c:v>181.57746131823595</c:v>
                </c:pt>
                <c:pt idx="41">
                  <c:v>182.99397915527393</c:v>
                </c:pt>
                <c:pt idx="42">
                  <c:v>184.42339788335963</c:v>
                </c:pt>
                <c:pt idx="43">
                  <c:v>185.86313732428349</c:v>
                </c:pt>
                <c:pt idx="44">
                  <c:v>187.30545694341689</c:v>
                </c:pt>
                <c:pt idx="45">
                  <c:v>188.75293691896934</c:v>
                </c:pt>
                <c:pt idx="46">
                  <c:v>190.20557725094093</c:v>
                </c:pt>
                <c:pt idx="47">
                  <c:v>191.65563740470293</c:v>
                </c:pt>
                <c:pt idx="48">
                  <c:v>193.11343809309361</c:v>
                </c:pt>
                <c:pt idx="49">
                  <c:v>194.56865860327471</c:v>
                </c:pt>
                <c:pt idx="50">
                  <c:v>196.03419982629399</c:v>
                </c:pt>
                <c:pt idx="51">
                  <c:v>197.49716087110369</c:v>
                </c:pt>
                <c:pt idx="52">
                  <c:v>198.95754173770388</c:v>
                </c:pt>
                <c:pt idx="53">
                  <c:v>200.41792260430404</c:v>
                </c:pt>
                <c:pt idx="54">
                  <c:v>201.87314311448515</c:v>
                </c:pt>
                <c:pt idx="55">
                  <c:v>203.3232032682472</c:v>
                </c:pt>
                <c:pt idx="56">
                  <c:v>204.7655228873806</c:v>
                </c:pt>
                <c:pt idx="57">
                  <c:v>206.20784250651397</c:v>
                </c:pt>
                <c:pt idx="58">
                  <c:v>207.63726123459969</c:v>
                </c:pt>
                <c:pt idx="59">
                  <c:v>209.06926014089493</c:v>
                </c:pt>
                <c:pt idx="60">
                  <c:v>210.49093833435199</c:v>
                </c:pt>
                <c:pt idx="61">
                  <c:v>211.91777688422818</c:v>
                </c:pt>
                <c:pt idx="62">
                  <c:v>213.34203525589473</c:v>
                </c:pt>
                <c:pt idx="63">
                  <c:v>214.77403416219002</c:v>
                </c:pt>
                <c:pt idx="64">
                  <c:v>216.21119342490434</c:v>
                </c:pt>
                <c:pt idx="65">
                  <c:v>217.65351304403774</c:v>
                </c:pt>
                <c:pt idx="66">
                  <c:v>219.10099301959022</c:v>
                </c:pt>
                <c:pt idx="67">
                  <c:v>220.56137388619038</c:v>
                </c:pt>
                <c:pt idx="68">
                  <c:v>222.03465564383828</c:v>
                </c:pt>
                <c:pt idx="69">
                  <c:v>223.52341847074339</c:v>
                </c:pt>
                <c:pt idx="70">
                  <c:v>225.03024254511533</c:v>
                </c:pt>
                <c:pt idx="71">
                  <c:v>226.54996751053497</c:v>
                </c:pt>
                <c:pt idx="72">
                  <c:v>228.09033390163091</c:v>
                </c:pt>
                <c:pt idx="73">
                  <c:v>229.65134171840319</c:v>
                </c:pt>
                <c:pt idx="74">
                  <c:v>231.23299096085177</c:v>
                </c:pt>
                <c:pt idx="75">
                  <c:v>232.83528162897676</c:v>
                </c:pt>
                <c:pt idx="76">
                  <c:v>234.45563354456849</c:v>
                </c:pt>
                <c:pt idx="77">
                  <c:v>236.08372599478886</c:v>
                </c:pt>
                <c:pt idx="78">
                  <c:v>237.72729951426646</c:v>
                </c:pt>
                <c:pt idx="79">
                  <c:v>239.37603339016312</c:v>
                </c:pt>
                <c:pt idx="80">
                  <c:v>241.04282851352659</c:v>
                </c:pt>
                <c:pt idx="81">
                  <c:v>242.71994434972819</c:v>
                </c:pt>
                <c:pt idx="82">
                  <c:v>244.41512143339665</c:v>
                </c:pt>
                <c:pt idx="83">
                  <c:v>246.12835976453184</c:v>
                </c:pt>
                <c:pt idx="84">
                  <c:v>247.86481969955292</c:v>
                </c:pt>
                <c:pt idx="85">
                  <c:v>249.63224177308845</c:v>
                </c:pt>
                <c:pt idx="86">
                  <c:v>251.4177250940908</c:v>
                </c:pt>
                <c:pt idx="87">
                  <c:v>253.23417055360764</c:v>
                </c:pt>
                <c:pt idx="88">
                  <c:v>255.07641779521987</c:v>
                </c:pt>
                <c:pt idx="89">
                  <c:v>256.94704699713708</c:v>
                </c:pt>
                <c:pt idx="90">
                  <c:v>258.8434779811497</c:v>
                </c:pt>
                <c:pt idx="91">
                  <c:v>260.75797021262912</c:v>
                </c:pt>
                <c:pt idx="92">
                  <c:v>262.6802029787371</c:v>
                </c:pt>
                <c:pt idx="93">
                  <c:v>264.61017627947376</c:v>
                </c:pt>
                <c:pt idx="94">
                  <c:v>266.54530993662945</c:v>
                </c:pt>
                <c:pt idx="95">
                  <c:v>268.50108501946158</c:v>
                </c:pt>
                <c:pt idx="96">
                  <c:v>270.47492134976034</c:v>
                </c:pt>
                <c:pt idx="97">
                  <c:v>272.47455946215462</c:v>
                </c:pt>
                <c:pt idx="98">
                  <c:v>274.49225882201563</c:v>
                </c:pt>
                <c:pt idx="99">
                  <c:v>276.53575996397211</c:v>
                </c:pt>
                <c:pt idx="100">
                  <c:v>278.61022324444303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FF-4B3F-AD67-7FA44EAA851B}"/>
            </c:ext>
          </c:extLst>
        </c:ser>
        <c:ser>
          <c:idx val="1"/>
          <c:order val="1"/>
          <c:tx>
            <c:strRef>
              <c:f>'BL(FF)'!$CO$7</c:f>
              <c:strCache>
                <c:ptCount val="1"/>
                <c:pt idx="0">
                  <c:v>Oil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'BL(FF)'!$CO$8:$CO$108</c:f>
              <c:numCache>
                <c:formatCode>General</c:formatCode>
                <c:ptCount val="101"/>
                <c:pt idx="0">
                  <c:v>148.44999999999999</c:v>
                </c:pt>
                <c:pt idx="1">
                  <c:v>151.06</c:v>
                </c:pt>
                <c:pt idx="2">
                  <c:v>152.94999999999999</c:v>
                </c:pt>
                <c:pt idx="3">
                  <c:v>154.57</c:v>
                </c:pt>
                <c:pt idx="4">
                  <c:v>156.58000000000001</c:v>
                </c:pt>
                <c:pt idx="5">
                  <c:v>159.25</c:v>
                </c:pt>
                <c:pt idx="6">
                  <c:v>162.18</c:v>
                </c:pt>
                <c:pt idx="7">
                  <c:v>165.5</c:v>
                </c:pt>
                <c:pt idx="8">
                  <c:v>168.8</c:v>
                </c:pt>
                <c:pt idx="9">
                  <c:v>170.72</c:v>
                </c:pt>
                <c:pt idx="10">
                  <c:v>171.42</c:v>
                </c:pt>
                <c:pt idx="11">
                  <c:v>173.7</c:v>
                </c:pt>
                <c:pt idx="12">
                  <c:v>176.29</c:v>
                </c:pt>
                <c:pt idx="13">
                  <c:v>178.65</c:v>
                </c:pt>
                <c:pt idx="14">
                  <c:v>180.96</c:v>
                </c:pt>
                <c:pt idx="15">
                  <c:v>183.32</c:v>
                </c:pt>
                <c:pt idx="16">
                  <c:v>185.62</c:v>
                </c:pt>
                <c:pt idx="17">
                  <c:v>187.95</c:v>
                </c:pt>
                <c:pt idx="18">
                  <c:v>190.53</c:v>
                </c:pt>
                <c:pt idx="19">
                  <c:v>192.98</c:v>
                </c:pt>
                <c:pt idx="20">
                  <c:v>193.78</c:v>
                </c:pt>
                <c:pt idx="21">
                  <c:v>192.78</c:v>
                </c:pt>
                <c:pt idx="22">
                  <c:v>194.68</c:v>
                </c:pt>
                <c:pt idx="23">
                  <c:v>196.66</c:v>
                </c:pt>
                <c:pt idx="24">
                  <c:v>198.3</c:v>
                </c:pt>
                <c:pt idx="25">
                  <c:v>199.76</c:v>
                </c:pt>
                <c:pt idx="26">
                  <c:v>201.65883488274841</c:v>
                </c:pt>
                <c:pt idx="27">
                  <c:v>203.50947598674688</c:v>
                </c:pt>
                <c:pt idx="28">
                  <c:v>205.32798790491205</c:v>
                </c:pt>
                <c:pt idx="29">
                  <c:v>207.12079647441053</c:v>
                </c:pt>
                <c:pt idx="30">
                  <c:v>208.89432753240908</c:v>
                </c:pt>
                <c:pt idx="31">
                  <c:v>210.64536816032424</c:v>
                </c:pt>
                <c:pt idx="32">
                  <c:v>212.38677003248947</c:v>
                </c:pt>
                <c:pt idx="33">
                  <c:v>214.102468555988</c:v>
                </c:pt>
                <c:pt idx="34">
                  <c:v>215.81816707948661</c:v>
                </c:pt>
                <c:pt idx="35">
                  <c:v>217.51780101006852</c:v>
                </c:pt>
                <c:pt idx="36">
                  <c:v>219.22064785923379</c:v>
                </c:pt>
                <c:pt idx="37">
                  <c:v>220.92349470839903</c:v>
                </c:pt>
                <c:pt idx="38">
                  <c:v>222.63276739473093</c:v>
                </c:pt>
                <c:pt idx="39">
                  <c:v>224.36131759256284</c:v>
                </c:pt>
                <c:pt idx="40">
                  <c:v>226.10593238331137</c:v>
                </c:pt>
                <c:pt idx="41">
                  <c:v>227.86982468555991</c:v>
                </c:pt>
                <c:pt idx="42">
                  <c:v>229.64978158072506</c:v>
                </c:pt>
                <c:pt idx="43">
                  <c:v>231.44259015022359</c:v>
                </c:pt>
                <c:pt idx="44">
                  <c:v>233.23861163830543</c:v>
                </c:pt>
                <c:pt idx="45">
                  <c:v>235.04105896355389</c:v>
                </c:pt>
                <c:pt idx="46">
                  <c:v>236.84993212596908</c:v>
                </c:pt>
                <c:pt idx="47">
                  <c:v>238.65559236980087</c:v>
                </c:pt>
                <c:pt idx="48">
                  <c:v>240.47089136938271</c:v>
                </c:pt>
                <c:pt idx="49">
                  <c:v>242.2829774503812</c:v>
                </c:pt>
                <c:pt idx="50">
                  <c:v>244.10791520571303</c:v>
                </c:pt>
                <c:pt idx="51">
                  <c:v>245.92964004246147</c:v>
                </c:pt>
                <c:pt idx="52">
                  <c:v>247.74815196062664</c:v>
                </c:pt>
                <c:pt idx="53">
                  <c:v>249.56666387879176</c:v>
                </c:pt>
                <c:pt idx="54">
                  <c:v>251.37874995979024</c:v>
                </c:pt>
                <c:pt idx="55">
                  <c:v>253.18441020362209</c:v>
                </c:pt>
                <c:pt idx="56">
                  <c:v>254.98043169170396</c:v>
                </c:pt>
                <c:pt idx="57">
                  <c:v>256.77645317978573</c:v>
                </c:pt>
                <c:pt idx="58">
                  <c:v>258.55641007495097</c:v>
                </c:pt>
                <c:pt idx="59">
                  <c:v>260.33957988869946</c:v>
                </c:pt>
                <c:pt idx="60">
                  <c:v>262.10989802811463</c:v>
                </c:pt>
                <c:pt idx="61">
                  <c:v>263.88664200469651</c:v>
                </c:pt>
                <c:pt idx="62">
                  <c:v>265.66017306269498</c:v>
                </c:pt>
                <c:pt idx="63">
                  <c:v>267.44334287644358</c:v>
                </c:pt>
                <c:pt idx="64">
                  <c:v>269.23293852735873</c:v>
                </c:pt>
                <c:pt idx="65">
                  <c:v>271.02896001544059</c:v>
                </c:pt>
                <c:pt idx="66">
                  <c:v>272.83140734068905</c:v>
                </c:pt>
                <c:pt idx="67">
                  <c:v>274.6499192588542</c:v>
                </c:pt>
                <c:pt idx="68">
                  <c:v>276.48449576993596</c:v>
                </c:pt>
                <c:pt idx="69">
                  <c:v>278.33834979251776</c:v>
                </c:pt>
                <c:pt idx="70">
                  <c:v>280.2146942451829</c:v>
                </c:pt>
                <c:pt idx="71">
                  <c:v>282.10710329076466</c:v>
                </c:pt>
                <c:pt idx="72">
                  <c:v>284.02521568501305</c:v>
                </c:pt>
                <c:pt idx="73">
                  <c:v>285.96903142792809</c:v>
                </c:pt>
                <c:pt idx="74">
                  <c:v>287.9385505195097</c:v>
                </c:pt>
                <c:pt idx="75">
                  <c:v>289.93377295975813</c:v>
                </c:pt>
                <c:pt idx="76">
                  <c:v>291.95148583008972</c:v>
                </c:pt>
                <c:pt idx="77">
                  <c:v>293.97883745617145</c:v>
                </c:pt>
                <c:pt idx="78">
                  <c:v>296.02546659375309</c:v>
                </c:pt>
                <c:pt idx="79">
                  <c:v>298.07852156850134</c:v>
                </c:pt>
                <c:pt idx="80">
                  <c:v>300.15406697333293</c:v>
                </c:pt>
                <c:pt idx="81">
                  <c:v>302.24246405249784</c:v>
                </c:pt>
                <c:pt idx="82">
                  <c:v>304.35335156174614</c:v>
                </c:pt>
                <c:pt idx="83">
                  <c:v>306.48672950107766</c:v>
                </c:pt>
                <c:pt idx="84">
                  <c:v>308.64902370765918</c:v>
                </c:pt>
                <c:pt idx="85">
                  <c:v>310.84987293724066</c:v>
                </c:pt>
                <c:pt idx="86">
                  <c:v>313.07321259690548</c:v>
                </c:pt>
                <c:pt idx="87">
                  <c:v>315.33510727957025</c:v>
                </c:pt>
                <c:pt idx="88">
                  <c:v>317.62913114806832</c:v>
                </c:pt>
                <c:pt idx="89">
                  <c:v>319.95849712098305</c:v>
                </c:pt>
                <c:pt idx="90">
                  <c:v>322.31999227973108</c:v>
                </c:pt>
                <c:pt idx="91">
                  <c:v>324.70397786856245</c:v>
                </c:pt>
                <c:pt idx="92">
                  <c:v>327.09760221314377</c:v>
                </c:pt>
                <c:pt idx="93">
                  <c:v>329.50086531347506</c:v>
                </c:pt>
                <c:pt idx="94">
                  <c:v>331.91055425097306</c:v>
                </c:pt>
                <c:pt idx="95">
                  <c:v>334.34594653713776</c:v>
                </c:pt>
                <c:pt idx="96">
                  <c:v>336.80382925338569</c:v>
                </c:pt>
                <c:pt idx="97">
                  <c:v>339.29384115546691</c:v>
                </c:pt>
                <c:pt idx="98">
                  <c:v>341.80634348763147</c:v>
                </c:pt>
                <c:pt idx="99">
                  <c:v>344.35097500562938</c:v>
                </c:pt>
                <c:pt idx="100">
                  <c:v>346.93416154662719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FF-4B3F-AD67-7FA44EAA851B}"/>
            </c:ext>
          </c:extLst>
        </c:ser>
        <c:ser>
          <c:idx val="2"/>
          <c:order val="2"/>
          <c:tx>
            <c:strRef>
              <c:f>'BL(FF)'!$CP$7</c:f>
              <c:strCache>
                <c:ptCount val="1"/>
                <c:pt idx="0">
                  <c:v>Gas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'BL(FF)'!$CP$8:$CP$108</c:f>
              <c:numCache>
                <c:formatCode>General</c:formatCode>
                <c:ptCount val="101"/>
                <c:pt idx="0">
                  <c:v>89.62</c:v>
                </c:pt>
                <c:pt idx="1">
                  <c:v>92.31</c:v>
                </c:pt>
                <c:pt idx="2">
                  <c:v>94.66</c:v>
                </c:pt>
                <c:pt idx="3">
                  <c:v>96.95</c:v>
                </c:pt>
                <c:pt idx="4">
                  <c:v>99.61</c:v>
                </c:pt>
                <c:pt idx="5">
                  <c:v>102.82</c:v>
                </c:pt>
                <c:pt idx="6">
                  <c:v>106.34</c:v>
                </c:pt>
                <c:pt idx="7">
                  <c:v>110.27</c:v>
                </c:pt>
                <c:pt idx="8">
                  <c:v>114.24</c:v>
                </c:pt>
                <c:pt idx="9">
                  <c:v>117</c:v>
                </c:pt>
                <c:pt idx="10">
                  <c:v>118.62</c:v>
                </c:pt>
                <c:pt idx="11">
                  <c:v>121.5</c:v>
                </c:pt>
                <c:pt idx="12">
                  <c:v>124.53</c:v>
                </c:pt>
                <c:pt idx="13">
                  <c:v>127.42</c:v>
                </c:pt>
                <c:pt idx="14">
                  <c:v>130.35</c:v>
                </c:pt>
                <c:pt idx="15">
                  <c:v>133.38999999999999</c:v>
                </c:pt>
                <c:pt idx="16">
                  <c:v>136.29</c:v>
                </c:pt>
                <c:pt idx="17">
                  <c:v>139.15</c:v>
                </c:pt>
                <c:pt idx="18">
                  <c:v>142.12</c:v>
                </c:pt>
                <c:pt idx="19">
                  <c:v>144.86000000000001</c:v>
                </c:pt>
                <c:pt idx="20">
                  <c:v>145.87</c:v>
                </c:pt>
                <c:pt idx="21">
                  <c:v>145.26</c:v>
                </c:pt>
                <c:pt idx="22">
                  <c:v>147.30000000000001</c:v>
                </c:pt>
                <c:pt idx="23">
                  <c:v>149.43</c:v>
                </c:pt>
                <c:pt idx="24">
                  <c:v>151.35</c:v>
                </c:pt>
                <c:pt idx="25">
                  <c:v>153.18</c:v>
                </c:pt>
                <c:pt idx="26">
                  <c:v>154.63606491459456</c:v>
                </c:pt>
                <c:pt idx="27">
                  <c:v>156.05517386688973</c:v>
                </c:pt>
                <c:pt idx="28">
                  <c:v>157.44964551098536</c:v>
                </c:pt>
                <c:pt idx="29">
                  <c:v>158.82440730852127</c:v>
                </c:pt>
                <c:pt idx="30">
                  <c:v>160.18438672113751</c:v>
                </c:pt>
                <c:pt idx="31">
                  <c:v>161.52712001801399</c:v>
                </c:pt>
                <c:pt idx="32">
                  <c:v>162.86246212243063</c:v>
                </c:pt>
                <c:pt idx="33">
                  <c:v>164.1780943802876</c:v>
                </c:pt>
                <c:pt idx="34">
                  <c:v>165.49372663814461</c:v>
                </c:pt>
                <c:pt idx="35">
                  <c:v>166.79704024190181</c:v>
                </c:pt>
                <c:pt idx="36">
                  <c:v>168.10281757647897</c:v>
                </c:pt>
                <c:pt idx="37">
                  <c:v>169.40859491105613</c:v>
                </c:pt>
                <c:pt idx="38">
                  <c:v>170.71929970727319</c:v>
                </c:pt>
                <c:pt idx="39">
                  <c:v>172.04478688841002</c:v>
                </c:pt>
                <c:pt idx="40">
                  <c:v>173.38259272364658</c:v>
                </c:pt>
                <c:pt idx="41">
                  <c:v>174.73518094380293</c:v>
                </c:pt>
                <c:pt idx="42">
                  <c:v>176.10008781805902</c:v>
                </c:pt>
                <c:pt idx="43">
                  <c:v>177.47484961559499</c:v>
                </c:pt>
                <c:pt idx="44">
                  <c:v>178.85207514395091</c:v>
                </c:pt>
                <c:pt idx="45">
                  <c:v>180.23422813394671</c:v>
                </c:pt>
                <c:pt idx="46">
                  <c:v>181.62130858558245</c:v>
                </c:pt>
                <c:pt idx="47">
                  <c:v>183.00592530639821</c:v>
                </c:pt>
                <c:pt idx="48">
                  <c:v>184.39793321967389</c:v>
                </c:pt>
                <c:pt idx="49">
                  <c:v>185.78747740212955</c:v>
                </c:pt>
                <c:pt idx="50">
                  <c:v>187.18687650786509</c:v>
                </c:pt>
                <c:pt idx="51">
                  <c:v>188.58381188278062</c:v>
                </c:pt>
                <c:pt idx="52">
                  <c:v>189.97828352687625</c:v>
                </c:pt>
                <c:pt idx="53">
                  <c:v>191.3727551709718</c:v>
                </c:pt>
                <c:pt idx="54">
                  <c:v>192.76229935342749</c:v>
                </c:pt>
                <c:pt idx="55">
                  <c:v>194.14691607424331</c:v>
                </c:pt>
                <c:pt idx="56">
                  <c:v>195.5241416025992</c:v>
                </c:pt>
                <c:pt idx="57">
                  <c:v>196.90136713095509</c:v>
                </c:pt>
                <c:pt idx="58">
                  <c:v>198.26627400521124</c:v>
                </c:pt>
                <c:pt idx="59">
                  <c:v>199.63364461028729</c:v>
                </c:pt>
                <c:pt idx="60">
                  <c:v>200.99116029208355</c:v>
                </c:pt>
                <c:pt idx="61">
                  <c:v>202.35360343551974</c:v>
                </c:pt>
                <c:pt idx="62">
                  <c:v>203.7135828481359</c:v>
                </c:pt>
                <c:pt idx="63">
                  <c:v>205.08095345321203</c:v>
                </c:pt>
                <c:pt idx="64">
                  <c:v>206.45325151992802</c:v>
                </c:pt>
                <c:pt idx="65">
                  <c:v>207.83047704828391</c:v>
                </c:pt>
                <c:pt idx="66">
                  <c:v>209.21263003827974</c:v>
                </c:pt>
                <c:pt idx="67">
                  <c:v>210.60710168237532</c:v>
                </c:pt>
                <c:pt idx="68">
                  <c:v>212.01389198057069</c:v>
                </c:pt>
                <c:pt idx="69">
                  <c:v>213.43546466368582</c:v>
                </c:pt>
                <c:pt idx="70">
                  <c:v>214.87428346254066</c:v>
                </c:pt>
                <c:pt idx="71">
                  <c:v>216.32542091549527</c:v>
                </c:pt>
                <c:pt idx="72">
                  <c:v>217.79626821500955</c:v>
                </c:pt>
                <c:pt idx="73">
                  <c:v>219.28682536108346</c:v>
                </c:pt>
                <c:pt idx="74">
                  <c:v>220.79709235371701</c:v>
                </c:pt>
                <c:pt idx="75">
                  <c:v>222.32706919291027</c:v>
                </c:pt>
                <c:pt idx="76">
                  <c:v>223.87429214784319</c:v>
                </c:pt>
                <c:pt idx="77">
                  <c:v>225.42890629523603</c:v>
                </c:pt>
                <c:pt idx="78">
                  <c:v>226.99830282754857</c:v>
                </c:pt>
                <c:pt idx="79">
                  <c:v>228.57262682150102</c:v>
                </c:pt>
                <c:pt idx="80">
                  <c:v>230.16419693119317</c:v>
                </c:pt>
                <c:pt idx="81">
                  <c:v>231.76562196416512</c:v>
                </c:pt>
                <c:pt idx="82">
                  <c:v>233.38429311287683</c:v>
                </c:pt>
                <c:pt idx="83">
                  <c:v>235.02021037732823</c:v>
                </c:pt>
                <c:pt idx="84">
                  <c:v>236.67830121915921</c:v>
                </c:pt>
                <c:pt idx="85">
                  <c:v>238.36595683082967</c:v>
                </c:pt>
                <c:pt idx="86">
                  <c:v>240.07085855823982</c:v>
                </c:pt>
                <c:pt idx="87">
                  <c:v>241.8053250554895</c:v>
                </c:pt>
                <c:pt idx="88">
                  <c:v>243.5644288609387</c:v>
                </c:pt>
                <c:pt idx="89">
                  <c:v>245.35063370540746</c:v>
                </c:pt>
                <c:pt idx="90">
                  <c:v>247.16147585807579</c:v>
                </c:pt>
                <c:pt idx="91">
                  <c:v>248.9895641264838</c:v>
                </c:pt>
                <c:pt idx="92">
                  <c:v>250.82504358735167</c:v>
                </c:pt>
                <c:pt idx="93">
                  <c:v>252.66791424067944</c:v>
                </c:pt>
                <c:pt idx="94">
                  <c:v>254.51571235564711</c:v>
                </c:pt>
                <c:pt idx="95">
                  <c:v>256.38322031717445</c:v>
                </c:pt>
                <c:pt idx="96">
                  <c:v>258.26797439444147</c:v>
                </c:pt>
                <c:pt idx="97">
                  <c:v>260.17736577990809</c:v>
                </c:pt>
                <c:pt idx="98">
                  <c:v>262.10400328111433</c:v>
                </c:pt>
                <c:pt idx="99">
                  <c:v>264.05527809052023</c:v>
                </c:pt>
                <c:pt idx="100">
                  <c:v>266.03611766976553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FF-4B3F-AD67-7FA44EAA851B}"/>
            </c:ext>
          </c:extLst>
        </c:ser>
        <c:ser>
          <c:idx val="3"/>
          <c:order val="3"/>
          <c:tx>
            <c:strRef>
              <c:f>'BL(FF)'!$CQ$7</c:f>
              <c:strCache>
                <c:ptCount val="1"/>
                <c:pt idx="0">
                  <c:v>Renewables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'BL(FF)'!$CQ$8:$CQ$108</c:f>
              <c:numCache>
                <c:formatCode>General</c:formatCode>
                <c:ptCount val="101"/>
                <c:pt idx="0">
                  <c:v>10.66</c:v>
                </c:pt>
                <c:pt idx="1">
                  <c:v>11.21</c:v>
                </c:pt>
                <c:pt idx="2">
                  <c:v>11.83</c:v>
                </c:pt>
                <c:pt idx="3">
                  <c:v>12.48</c:v>
                </c:pt>
                <c:pt idx="4">
                  <c:v>13.15</c:v>
                </c:pt>
                <c:pt idx="5">
                  <c:v>13.84</c:v>
                </c:pt>
                <c:pt idx="6">
                  <c:v>14.55</c:v>
                </c:pt>
                <c:pt idx="7">
                  <c:v>15.29</c:v>
                </c:pt>
                <c:pt idx="8">
                  <c:v>16.09</c:v>
                </c:pt>
                <c:pt idx="9">
                  <c:v>16.88</c:v>
                </c:pt>
                <c:pt idx="10">
                  <c:v>17.579999999999998</c:v>
                </c:pt>
                <c:pt idx="11">
                  <c:v>18.32</c:v>
                </c:pt>
                <c:pt idx="12">
                  <c:v>19.05</c:v>
                </c:pt>
                <c:pt idx="13">
                  <c:v>19.79</c:v>
                </c:pt>
                <c:pt idx="14">
                  <c:v>20.58</c:v>
                </c:pt>
                <c:pt idx="15">
                  <c:v>21.47</c:v>
                </c:pt>
                <c:pt idx="16">
                  <c:v>22.48</c:v>
                </c:pt>
                <c:pt idx="17">
                  <c:v>23.67</c:v>
                </c:pt>
                <c:pt idx="18">
                  <c:v>25.06</c:v>
                </c:pt>
                <c:pt idx="19">
                  <c:v>26.68</c:v>
                </c:pt>
                <c:pt idx="20">
                  <c:v>28.44</c:v>
                </c:pt>
                <c:pt idx="21">
                  <c:v>30.22</c:v>
                </c:pt>
                <c:pt idx="22">
                  <c:v>32.15</c:v>
                </c:pt>
                <c:pt idx="23">
                  <c:v>34.090000000000003</c:v>
                </c:pt>
                <c:pt idx="24">
                  <c:v>36.1</c:v>
                </c:pt>
                <c:pt idx="25">
                  <c:v>38.25</c:v>
                </c:pt>
                <c:pt idx="26">
                  <c:v>38.613588477498638</c:v>
                </c:pt>
                <c:pt idx="27">
                  <c:v>38.967948821050605</c:v>
                </c:pt>
                <c:pt idx="28">
                  <c:v>39.316157075304801</c:v>
                </c:pt>
                <c:pt idx="29">
                  <c:v>39.659443658120765</c:v>
                </c:pt>
                <c:pt idx="30">
                  <c:v>39.99903898735807</c:v>
                </c:pt>
                <c:pt idx="31">
                  <c:v>40.334327854086922</c:v>
                </c:pt>
                <c:pt idx="32">
                  <c:v>40.667771094026449</c:v>
                </c:pt>
                <c:pt idx="33">
                  <c:v>40.996292662527743</c:v>
                </c:pt>
                <c:pt idx="34">
                  <c:v>41.324814231029059</c:v>
                </c:pt>
                <c:pt idx="35">
                  <c:v>41.650259754881468</c:v>
                </c:pt>
                <c:pt idx="36">
                  <c:v>41.976320487663664</c:v>
                </c:pt>
                <c:pt idx="37">
                  <c:v>42.302381220445852</c:v>
                </c:pt>
                <c:pt idx="38">
                  <c:v>42.629672371087608</c:v>
                </c:pt>
                <c:pt idx="39">
                  <c:v>42.960654775308022</c:v>
                </c:pt>
                <c:pt idx="40">
                  <c:v>43.294713224177322</c:v>
                </c:pt>
                <c:pt idx="41">
                  <c:v>43.632462926625287</c:v>
                </c:pt>
                <c:pt idx="42">
                  <c:v>43.973288673722145</c:v>
                </c:pt>
                <c:pt idx="43">
                  <c:v>44.316575256538115</c:v>
                </c:pt>
                <c:pt idx="44">
                  <c:v>44.660477048283859</c:v>
                </c:pt>
                <c:pt idx="45">
                  <c:v>45.005609257889155</c:v>
                </c:pt>
                <c:pt idx="46">
                  <c:v>45.351971885354018</c:v>
                </c:pt>
                <c:pt idx="47">
                  <c:v>45.697719303889095</c:v>
                </c:pt>
                <c:pt idx="48">
                  <c:v>46.045312349213511</c:v>
                </c:pt>
                <c:pt idx="49">
                  <c:v>46.392290185608147</c:v>
                </c:pt>
                <c:pt idx="50">
                  <c:v>46.741728857721895</c:v>
                </c:pt>
                <c:pt idx="51">
                  <c:v>47.09055232090585</c:v>
                </c:pt>
                <c:pt idx="52">
                  <c:v>47.438760575160046</c:v>
                </c:pt>
                <c:pt idx="53">
                  <c:v>47.786968829414228</c:v>
                </c:pt>
                <c:pt idx="54">
                  <c:v>48.133946665808864</c:v>
                </c:pt>
                <c:pt idx="55">
                  <c:v>48.479694084343947</c:v>
                </c:pt>
                <c:pt idx="56">
                  <c:v>48.823595876089698</c:v>
                </c:pt>
                <c:pt idx="57">
                  <c:v>49.167497667835434</c:v>
                </c:pt>
                <c:pt idx="58">
                  <c:v>49.508323414932299</c:v>
                </c:pt>
                <c:pt idx="59">
                  <c:v>49.84976437095893</c:v>
                </c:pt>
                <c:pt idx="60">
                  <c:v>50.188744491266455</c:v>
                </c:pt>
                <c:pt idx="61">
                  <c:v>50.52895502943354</c:v>
                </c:pt>
                <c:pt idx="62">
                  <c:v>50.868550358670831</c:v>
                </c:pt>
                <c:pt idx="63">
                  <c:v>51.209991314697476</c:v>
                </c:pt>
                <c:pt idx="64">
                  <c:v>51.552662688583666</c:v>
                </c:pt>
                <c:pt idx="65">
                  <c:v>51.89656448032941</c:v>
                </c:pt>
                <c:pt idx="66">
                  <c:v>52.241696689934713</c:v>
                </c:pt>
                <c:pt idx="67">
                  <c:v>52.589904944188895</c:v>
                </c:pt>
                <c:pt idx="68">
                  <c:v>52.941189243091976</c:v>
                </c:pt>
                <c:pt idx="69">
                  <c:v>53.296164795573723</c:v>
                </c:pt>
                <c:pt idx="70">
                  <c:v>53.655446810563909</c:v>
                </c:pt>
                <c:pt idx="71">
                  <c:v>54.017804870202987</c:v>
                </c:pt>
                <c:pt idx="72">
                  <c:v>54.38508460128029</c:v>
                </c:pt>
                <c:pt idx="73">
                  <c:v>54.757286003795805</c:v>
                </c:pt>
                <c:pt idx="74">
                  <c:v>55.134409077749545</c:v>
                </c:pt>
                <c:pt idx="75">
                  <c:v>55.516453823141518</c:v>
                </c:pt>
                <c:pt idx="76">
                  <c:v>55.902805031041922</c:v>
                </c:pt>
                <c:pt idx="77">
                  <c:v>56.291001865731673</c:v>
                </c:pt>
                <c:pt idx="78">
                  <c:v>56.682889954000082</c:v>
                </c:pt>
                <c:pt idx="79">
                  <c:v>57.076008460128037</c:v>
                </c:pt>
                <c:pt idx="80">
                  <c:v>57.473433428764451</c:v>
                </c:pt>
                <c:pt idx="81">
                  <c:v>57.873319233119965</c:v>
                </c:pt>
                <c:pt idx="82">
                  <c:v>58.277511499983937</c:v>
                </c:pt>
                <c:pt idx="83">
                  <c:v>58.686010229356341</c:v>
                </c:pt>
                <c:pt idx="84">
                  <c:v>59.100045839096744</c:v>
                </c:pt>
                <c:pt idx="85">
                  <c:v>59.521463955994477</c:v>
                </c:pt>
                <c:pt idx="86">
                  <c:v>59.947188535400663</c:v>
                </c:pt>
                <c:pt idx="87">
                  <c:v>60.38029562196418</c:v>
                </c:pt>
                <c:pt idx="88">
                  <c:v>60.819554797825468</c:v>
                </c:pt>
                <c:pt idx="89">
                  <c:v>61.265581271914321</c:v>
                </c:pt>
                <c:pt idx="90">
                  <c:v>61.717759835300946</c:v>
                </c:pt>
                <c:pt idx="91">
                  <c:v>62.174244861196009</c:v>
                </c:pt>
                <c:pt idx="92">
                  <c:v>62.632575513880411</c:v>
                </c:pt>
                <c:pt idx="93">
                  <c:v>63.092751793354147</c:v>
                </c:pt>
                <c:pt idx="94">
                  <c:v>63.554158490687435</c:v>
                </c:pt>
                <c:pt idx="95">
                  <c:v>64.020486859458956</c:v>
                </c:pt>
                <c:pt idx="96">
                  <c:v>64.491121690738908</c:v>
                </c:pt>
                <c:pt idx="97">
                  <c:v>64.967908611316645</c:v>
                </c:pt>
                <c:pt idx="98">
                  <c:v>65.449001994402821</c:v>
                </c:pt>
                <c:pt idx="99">
                  <c:v>65.936247466786767</c:v>
                </c:pt>
                <c:pt idx="100">
                  <c:v>66.430875446328059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FF-4B3F-AD67-7FA44EAA851B}"/>
            </c:ext>
          </c:extLst>
        </c:ser>
        <c:ser>
          <c:idx val="4"/>
          <c:order val="4"/>
          <c:tx>
            <c:strRef>
              <c:f>'BL(FF)'!$CR$7</c:f>
              <c:strCache>
                <c:ptCount val="1"/>
                <c:pt idx="0">
                  <c:v>Bioenergy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'BL(FF)'!$CR$8:$CR$108</c:f>
              <c:numCache>
                <c:formatCode>General</c:formatCode>
                <c:ptCount val="101"/>
                <c:pt idx="0">
                  <c:v>42.38</c:v>
                </c:pt>
                <c:pt idx="1">
                  <c:v>43.15</c:v>
                </c:pt>
                <c:pt idx="2">
                  <c:v>43.69</c:v>
                </c:pt>
                <c:pt idx="3">
                  <c:v>44.17</c:v>
                </c:pt>
                <c:pt idx="4">
                  <c:v>44.8</c:v>
                </c:pt>
                <c:pt idx="5">
                  <c:v>45.65</c:v>
                </c:pt>
                <c:pt idx="6">
                  <c:v>46.59</c:v>
                </c:pt>
                <c:pt idx="7">
                  <c:v>47.67</c:v>
                </c:pt>
                <c:pt idx="8">
                  <c:v>48.74</c:v>
                </c:pt>
                <c:pt idx="9">
                  <c:v>49.34</c:v>
                </c:pt>
                <c:pt idx="10">
                  <c:v>49.56</c:v>
                </c:pt>
                <c:pt idx="11">
                  <c:v>50.26</c:v>
                </c:pt>
                <c:pt idx="12">
                  <c:v>51.03</c:v>
                </c:pt>
                <c:pt idx="13">
                  <c:v>51.75</c:v>
                </c:pt>
                <c:pt idx="14">
                  <c:v>52.47</c:v>
                </c:pt>
                <c:pt idx="15">
                  <c:v>53.21</c:v>
                </c:pt>
                <c:pt idx="16">
                  <c:v>53.96</c:v>
                </c:pt>
                <c:pt idx="17">
                  <c:v>54.74</c:v>
                </c:pt>
                <c:pt idx="18">
                  <c:v>55.6</c:v>
                </c:pt>
                <c:pt idx="19">
                  <c:v>56.42</c:v>
                </c:pt>
                <c:pt idx="20">
                  <c:v>56.68</c:v>
                </c:pt>
                <c:pt idx="21">
                  <c:v>56.42</c:v>
                </c:pt>
                <c:pt idx="22">
                  <c:v>57.07</c:v>
                </c:pt>
                <c:pt idx="23">
                  <c:v>57.74</c:v>
                </c:pt>
                <c:pt idx="24">
                  <c:v>58.31</c:v>
                </c:pt>
                <c:pt idx="25">
                  <c:v>58.84</c:v>
                </c:pt>
                <c:pt idx="26">
                  <c:v>59.399308392575684</c:v>
                </c:pt>
                <c:pt idx="27">
                  <c:v>59.944421140669739</c:v>
                </c:pt>
                <c:pt idx="28">
                  <c:v>60.480070125776059</c:v>
                </c:pt>
                <c:pt idx="29">
                  <c:v>61.008148100492171</c:v>
                </c:pt>
                <c:pt idx="30">
                  <c:v>61.530547817415659</c:v>
                </c:pt>
                <c:pt idx="31">
                  <c:v>62.046322900247695</c:v>
                </c:pt>
                <c:pt idx="32">
                  <c:v>62.559258854183426</c:v>
                </c:pt>
                <c:pt idx="33">
                  <c:v>63.064623797728956</c:v>
                </c:pt>
                <c:pt idx="34">
                  <c:v>63.5699887412745</c:v>
                </c:pt>
                <c:pt idx="35">
                  <c:v>64.070621803326162</c:v>
                </c:pt>
                <c:pt idx="36">
                  <c:v>64.572201241676595</c:v>
                </c:pt>
                <c:pt idx="37">
                  <c:v>65.073780680027028</c:v>
                </c:pt>
                <c:pt idx="38">
                  <c:v>65.577252870975016</c:v>
                </c:pt>
                <c:pt idx="39">
                  <c:v>66.086403319715657</c:v>
                </c:pt>
                <c:pt idx="40">
                  <c:v>66.600285649950152</c:v>
                </c:pt>
                <c:pt idx="41">
                  <c:v>67.119846237977299</c:v>
                </c:pt>
                <c:pt idx="42">
                  <c:v>67.644138707498314</c:v>
                </c:pt>
                <c:pt idx="43">
                  <c:v>68.17221668221444</c:v>
                </c:pt>
                <c:pt idx="44">
                  <c:v>68.701241033229337</c:v>
                </c:pt>
                <c:pt idx="45">
                  <c:v>69.232158136841775</c:v>
                </c:pt>
                <c:pt idx="46">
                  <c:v>69.764967993051769</c:v>
                </c:pt>
                <c:pt idx="47">
                  <c:v>70.296831472962978</c:v>
                </c:pt>
                <c:pt idx="48">
                  <c:v>70.831534081770528</c:v>
                </c:pt>
                <c:pt idx="49">
                  <c:v>71.365290314279292</c:v>
                </c:pt>
                <c:pt idx="50">
                  <c:v>71.902832051983168</c:v>
                </c:pt>
                <c:pt idx="51">
                  <c:v>72.439427413388245</c:v>
                </c:pt>
                <c:pt idx="52">
                  <c:v>72.975076398494565</c:v>
                </c:pt>
                <c:pt idx="53">
                  <c:v>73.510725383600857</c:v>
                </c:pt>
                <c:pt idx="54">
                  <c:v>74.044481616109621</c:v>
                </c:pt>
                <c:pt idx="55">
                  <c:v>74.576345096020859</c:v>
                </c:pt>
                <c:pt idx="56">
                  <c:v>75.105369447035756</c:v>
                </c:pt>
                <c:pt idx="57">
                  <c:v>75.634393798050638</c:v>
                </c:pt>
                <c:pt idx="58">
                  <c:v>76.158686267571667</c:v>
                </c:pt>
                <c:pt idx="59">
                  <c:v>76.683925113391453</c:v>
                </c:pt>
                <c:pt idx="60">
                  <c:v>77.205378454016156</c:v>
                </c:pt>
                <c:pt idx="61">
                  <c:v>77.728724547238414</c:v>
                </c:pt>
                <c:pt idx="62">
                  <c:v>78.251124264161874</c:v>
                </c:pt>
                <c:pt idx="63">
                  <c:v>78.776363109981688</c:v>
                </c:pt>
                <c:pt idx="64">
                  <c:v>79.303494708399029</c:v>
                </c:pt>
                <c:pt idx="65">
                  <c:v>79.832519059413926</c:v>
                </c:pt>
                <c:pt idx="66">
                  <c:v>80.363436163026364</c:v>
                </c:pt>
                <c:pt idx="67">
                  <c:v>80.89908514813267</c:v>
                </c:pt>
                <c:pt idx="68">
                  <c:v>81.439466014732858</c:v>
                </c:pt>
                <c:pt idx="69">
                  <c:v>81.985525139125684</c:v>
                </c:pt>
                <c:pt idx="70">
                  <c:v>82.538208897609948</c:v>
                </c:pt>
                <c:pt idx="71">
                  <c:v>83.095624537588066</c:v>
                </c:pt>
                <c:pt idx="72">
                  <c:v>83.660611187956391</c:v>
                </c:pt>
                <c:pt idx="73">
                  <c:v>84.233168848714911</c:v>
                </c:pt>
                <c:pt idx="74">
                  <c:v>84.81329751986361</c:v>
                </c:pt>
                <c:pt idx="75">
                  <c:v>85.400997201402532</c:v>
                </c:pt>
                <c:pt idx="76">
                  <c:v>85.995321517032849</c:v>
                </c:pt>
                <c:pt idx="77">
                  <c:v>86.592484961559521</c:v>
                </c:pt>
                <c:pt idx="78">
                  <c:v>87.195326663878816</c:v>
                </c:pt>
                <c:pt idx="79">
                  <c:v>87.800061118795654</c:v>
                </c:pt>
                <c:pt idx="80">
                  <c:v>88.411420207803928</c:v>
                </c:pt>
                <c:pt idx="81">
                  <c:v>89.026564802007272</c:v>
                </c:pt>
                <c:pt idx="82">
                  <c:v>89.648334030302081</c:v>
                </c:pt>
                <c:pt idx="83">
                  <c:v>90.276727892688285</c:v>
                </c:pt>
                <c:pt idx="84">
                  <c:v>90.913639141763454</c:v>
                </c:pt>
                <c:pt idx="85">
                  <c:v>91.561906906423928</c:v>
                </c:pt>
                <c:pt idx="86">
                  <c:v>92.216799305175812</c:v>
                </c:pt>
                <c:pt idx="87">
                  <c:v>92.883048219513</c:v>
                </c:pt>
                <c:pt idx="88">
                  <c:v>93.55876089683791</c:v>
                </c:pt>
                <c:pt idx="89">
                  <c:v>94.244883713449369</c:v>
                </c:pt>
                <c:pt idx="90">
                  <c:v>94.940470293048563</c:v>
                </c:pt>
                <c:pt idx="91">
                  <c:v>95.642681506739166</c:v>
                </c:pt>
                <c:pt idx="92">
                  <c:v>96.347731849326095</c:v>
                </c:pt>
                <c:pt idx="93">
                  <c:v>97.055621320809351</c:v>
                </c:pt>
                <c:pt idx="94">
                  <c:v>97.765403544890162</c:v>
                </c:pt>
                <c:pt idx="95">
                  <c:v>98.482756779361168</c:v>
                </c:pt>
                <c:pt idx="96">
                  <c:v>99.206734647923582</c:v>
                </c:pt>
                <c:pt idx="97">
                  <c:v>99.940176279473746</c:v>
                </c:pt>
                <c:pt idx="98">
                  <c:v>100.68024254511533</c:v>
                </c:pt>
                <c:pt idx="99">
                  <c:v>101.42977257374467</c:v>
                </c:pt>
                <c:pt idx="100">
                  <c:v>102.19065911795929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7FF-4B3F-AD67-7FA44EAA851B}"/>
            </c:ext>
          </c:extLst>
        </c:ser>
        <c:ser>
          <c:idx val="5"/>
          <c:order val="5"/>
          <c:tx>
            <c:strRef>
              <c:f>'BL(FF)'!$CS$7</c:f>
              <c:strCache>
                <c:ptCount val="1"/>
                <c:pt idx="0">
                  <c:v>Nuclear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'BL(FF)'!$CS$8:$CS$108</c:f>
              <c:numCache>
                <c:formatCode>General</c:formatCode>
                <c:ptCount val="101"/>
                <c:pt idx="0">
                  <c:v>6.93</c:v>
                </c:pt>
                <c:pt idx="1">
                  <c:v>7.02</c:v>
                </c:pt>
                <c:pt idx="2">
                  <c:v>7.17</c:v>
                </c:pt>
                <c:pt idx="3">
                  <c:v>7.4</c:v>
                </c:pt>
                <c:pt idx="4">
                  <c:v>7.67</c:v>
                </c:pt>
                <c:pt idx="5">
                  <c:v>7.99</c:v>
                </c:pt>
                <c:pt idx="6">
                  <c:v>8.33</c:v>
                </c:pt>
                <c:pt idx="7">
                  <c:v>8.69</c:v>
                </c:pt>
                <c:pt idx="8">
                  <c:v>9.08</c:v>
                </c:pt>
                <c:pt idx="9">
                  <c:v>9.4700000000000006</c:v>
                </c:pt>
                <c:pt idx="10">
                  <c:v>9.85</c:v>
                </c:pt>
                <c:pt idx="11">
                  <c:v>10.210000000000001</c:v>
                </c:pt>
                <c:pt idx="12">
                  <c:v>10.52</c:v>
                </c:pt>
                <c:pt idx="13">
                  <c:v>10.78</c:v>
                </c:pt>
                <c:pt idx="14">
                  <c:v>10.98</c:v>
                </c:pt>
                <c:pt idx="15">
                  <c:v>11.13</c:v>
                </c:pt>
                <c:pt idx="16">
                  <c:v>11.24</c:v>
                </c:pt>
                <c:pt idx="17">
                  <c:v>11.31</c:v>
                </c:pt>
                <c:pt idx="18">
                  <c:v>11.35</c:v>
                </c:pt>
                <c:pt idx="19">
                  <c:v>11.37</c:v>
                </c:pt>
                <c:pt idx="20">
                  <c:v>11.38</c:v>
                </c:pt>
                <c:pt idx="21">
                  <c:v>11.38</c:v>
                </c:pt>
                <c:pt idx="22">
                  <c:v>11.37</c:v>
                </c:pt>
                <c:pt idx="23">
                  <c:v>11.35</c:v>
                </c:pt>
                <c:pt idx="24">
                  <c:v>11.32</c:v>
                </c:pt>
                <c:pt idx="25">
                  <c:v>11.29</c:v>
                </c:pt>
                <c:pt idx="26">
                  <c:v>11.397318010744041</c:v>
                </c:pt>
                <c:pt idx="27">
                  <c:v>11.501912214108792</c:v>
                </c:pt>
                <c:pt idx="28">
                  <c:v>11.604690545887349</c:v>
                </c:pt>
                <c:pt idx="29">
                  <c:v>11.706016180396951</c:v>
                </c:pt>
                <c:pt idx="30">
                  <c:v>11.806252291954838</c:v>
                </c:pt>
                <c:pt idx="31">
                  <c:v>11.905217293402385</c:v>
                </c:pt>
                <c:pt idx="32">
                  <c:v>12.003637533374079</c:v>
                </c:pt>
                <c:pt idx="33">
                  <c:v>12.100605076076816</c:v>
                </c:pt>
                <c:pt idx="34">
                  <c:v>12.197572618779555</c:v>
                </c:pt>
                <c:pt idx="35">
                  <c:v>12.293632225689196</c:v>
                </c:pt>
                <c:pt idx="36">
                  <c:v>12.389873419757457</c:v>
                </c:pt>
                <c:pt idx="37">
                  <c:v>12.486114613825716</c:v>
                </c:pt>
                <c:pt idx="38">
                  <c:v>12.582718982211215</c:v>
                </c:pt>
                <c:pt idx="39">
                  <c:v>12.68041287354843</c:v>
                </c:pt>
                <c:pt idx="40">
                  <c:v>12.779014700678742</c:v>
                </c:pt>
                <c:pt idx="41">
                  <c:v>12.878706050760769</c:v>
                </c:pt>
                <c:pt idx="42">
                  <c:v>12.979305336635893</c:v>
                </c:pt>
                <c:pt idx="43">
                  <c:v>13.080630971145496</c:v>
                </c:pt>
                <c:pt idx="44">
                  <c:v>13.182138192813719</c:v>
                </c:pt>
                <c:pt idx="45">
                  <c:v>13.284008588799177</c:v>
                </c:pt>
                <c:pt idx="46">
                  <c:v>13.386242159101878</c:v>
                </c:pt>
                <c:pt idx="47">
                  <c:v>13.488294142245955</c:v>
                </c:pt>
                <c:pt idx="48">
                  <c:v>13.590890886865894</c:v>
                </c:pt>
                <c:pt idx="49">
                  <c:v>13.693306044327212</c:v>
                </c:pt>
                <c:pt idx="50">
                  <c:v>13.796447550423009</c:v>
                </c:pt>
                <c:pt idx="51">
                  <c:v>13.899407469360183</c:v>
                </c:pt>
                <c:pt idx="52">
                  <c:v>14.00218580113874</c:v>
                </c:pt>
                <c:pt idx="53">
                  <c:v>14.104964132917296</c:v>
                </c:pt>
                <c:pt idx="54">
                  <c:v>14.207379290378613</c:v>
                </c:pt>
                <c:pt idx="55">
                  <c:v>14.309431273522694</c:v>
                </c:pt>
                <c:pt idx="56">
                  <c:v>14.410938495190917</c:v>
                </c:pt>
                <c:pt idx="57">
                  <c:v>14.512445716859137</c:v>
                </c:pt>
                <c:pt idx="58">
                  <c:v>14.613045002734262</c:v>
                </c:pt>
                <c:pt idx="59">
                  <c:v>14.713825875768006</c:v>
                </c:pt>
                <c:pt idx="60">
                  <c:v>14.813880400167273</c:v>
                </c:pt>
                <c:pt idx="61">
                  <c:v>14.91429809888378</c:v>
                </c:pt>
                <c:pt idx="62">
                  <c:v>15.014534210441663</c:v>
                </c:pt>
                <c:pt idx="63">
                  <c:v>15.11531508347541</c:v>
                </c:pt>
                <c:pt idx="64">
                  <c:v>15.216459130826392</c:v>
                </c:pt>
                <c:pt idx="65">
                  <c:v>15.317966352494613</c:v>
                </c:pt>
                <c:pt idx="66">
                  <c:v>15.419836748480074</c:v>
                </c:pt>
                <c:pt idx="67">
                  <c:v>15.522615080258628</c:v>
                </c:pt>
                <c:pt idx="68">
                  <c:v>15.626301347830283</c:v>
                </c:pt>
                <c:pt idx="69">
                  <c:v>15.731077138353653</c:v>
                </c:pt>
                <c:pt idx="70">
                  <c:v>15.837124038987358</c:v>
                </c:pt>
                <c:pt idx="71">
                  <c:v>15.94407887541416</c:v>
                </c:pt>
                <c:pt idx="72">
                  <c:v>16.052486409109918</c:v>
                </c:pt>
                <c:pt idx="73">
                  <c:v>16.162346640074627</c:v>
                </c:pt>
                <c:pt idx="74">
                  <c:v>16.273659568308293</c:v>
                </c:pt>
                <c:pt idx="75">
                  <c:v>16.386425193810918</c:v>
                </c:pt>
                <c:pt idx="76">
                  <c:v>16.500461929423874</c:v>
                </c:pt>
                <c:pt idx="77">
                  <c:v>16.615043426512692</c:v>
                </c:pt>
                <c:pt idx="78">
                  <c:v>16.730714446553225</c:v>
                </c:pt>
                <c:pt idx="79">
                  <c:v>16.846748640910992</c:v>
                </c:pt>
                <c:pt idx="80">
                  <c:v>16.964053945379099</c:v>
                </c:pt>
                <c:pt idx="81">
                  <c:v>17.08208559848168</c:v>
                </c:pt>
                <c:pt idx="82">
                  <c:v>17.201388361694601</c:v>
                </c:pt>
                <c:pt idx="83">
                  <c:v>17.321962235017857</c:v>
                </c:pt>
                <c:pt idx="84">
                  <c:v>17.444170392768683</c:v>
                </c:pt>
                <c:pt idx="85">
                  <c:v>17.568557596422941</c:v>
                </c:pt>
                <c:pt idx="86">
                  <c:v>17.694215910187538</c:v>
                </c:pt>
                <c:pt idx="87">
                  <c:v>17.822053269855569</c:v>
                </c:pt>
                <c:pt idx="88">
                  <c:v>17.951706501109786</c:v>
                </c:pt>
                <c:pt idx="89">
                  <c:v>18.083357191108824</c:v>
                </c:pt>
                <c:pt idx="90">
                  <c:v>18.216823752694054</c:v>
                </c:pt>
                <c:pt idx="91">
                  <c:v>18.351561424389619</c:v>
                </c:pt>
                <c:pt idx="92">
                  <c:v>18.486843857561038</c:v>
                </c:pt>
                <c:pt idx="93">
                  <c:v>18.622671052208318</c:v>
                </c:pt>
                <c:pt idx="94">
                  <c:v>18.758861421172838</c:v>
                </c:pt>
                <c:pt idx="95">
                  <c:v>18.896504487406315</c:v>
                </c:pt>
                <c:pt idx="96">
                  <c:v>19.035418663750121</c:v>
                </c:pt>
                <c:pt idx="97">
                  <c:v>19.176148711680124</c:v>
                </c:pt>
                <c:pt idx="98">
                  <c:v>19.318149869720461</c:v>
                </c:pt>
                <c:pt idx="99">
                  <c:v>19.461966899346994</c:v>
                </c:pt>
                <c:pt idx="100">
                  <c:v>19.607962974876958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7FF-4B3F-AD67-7FA44EAA8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0338064"/>
        <c:axId val="1912585968"/>
      </c:barChart>
      <c:catAx>
        <c:axId val="20803380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2585968"/>
        <c:crosses val="autoZero"/>
        <c:auto val="1"/>
        <c:lblAlgn val="ctr"/>
        <c:lblOffset val="100"/>
        <c:noMultiLvlLbl val="0"/>
      </c:catAx>
      <c:valAx>
        <c:axId val="1912585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0338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3.emf"/><Relationship Id="rId3" Type="http://schemas.openxmlformats.org/officeDocument/2006/relationships/chart" Target="../charts/chart3.xml"/><Relationship Id="rId7" Type="http://schemas.openxmlformats.org/officeDocument/2006/relationships/chart" Target="../charts/chart5.xml"/><Relationship Id="rId12" Type="http://schemas.openxmlformats.org/officeDocument/2006/relationships/chart" Target="../charts/chart8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emf"/><Relationship Id="rId11" Type="http://schemas.openxmlformats.org/officeDocument/2006/relationships/chart" Target="../charts/chart7.xml"/><Relationship Id="rId5" Type="http://schemas.openxmlformats.org/officeDocument/2006/relationships/chart" Target="../charts/chart4.xml"/><Relationship Id="rId10" Type="http://schemas.openxmlformats.org/officeDocument/2006/relationships/chart" Target="../charts/chart6.xml"/><Relationship Id="rId4" Type="http://schemas.openxmlformats.org/officeDocument/2006/relationships/image" Target="../media/image1.emf"/><Relationship Id="rId9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120650</xdr:colOff>
      <xdr:row>1</xdr:row>
      <xdr:rowOff>96837</xdr:rowOff>
    </xdr:from>
    <xdr:to>
      <xdr:col>33</xdr:col>
      <xdr:colOff>539750</xdr:colOff>
      <xdr:row>16</xdr:row>
      <xdr:rowOff>144462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A56022-5DC7-2CDD-0A86-3ECD83F101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193675</xdr:colOff>
      <xdr:row>24</xdr:row>
      <xdr:rowOff>91017</xdr:rowOff>
    </xdr:from>
    <xdr:to>
      <xdr:col>32</xdr:col>
      <xdr:colOff>600076</xdr:colOff>
      <xdr:row>39</xdr:row>
      <xdr:rowOff>138642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EB5085-A602-4FFA-8FDD-5DBCFF85FF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45</xdr:col>
      <xdr:colOff>476250</xdr:colOff>
      <xdr:row>4</xdr:row>
      <xdr:rowOff>58737</xdr:rowOff>
    </xdr:from>
    <xdr:to>
      <xdr:col>53</xdr:col>
      <xdr:colOff>171450</xdr:colOff>
      <xdr:row>19</xdr:row>
      <xdr:rowOff>93662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40DCBF6-1990-7F6B-C6EA-C7718392D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47</xdr:col>
      <xdr:colOff>171450</xdr:colOff>
      <xdr:row>111</xdr:row>
      <xdr:rowOff>158750</xdr:rowOff>
    </xdr:from>
    <xdr:to>
      <xdr:col>54</xdr:col>
      <xdr:colOff>488949</xdr:colOff>
      <xdr:row>126</xdr:row>
      <xdr:rowOff>161925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C11C6C1E-E125-BDE8-02B2-86D6A5E255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46325" y="20437475"/>
          <a:ext cx="4581525" cy="2714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46</xdr:col>
      <xdr:colOff>285750</xdr:colOff>
      <xdr:row>21</xdr:row>
      <xdr:rowOff>26987</xdr:rowOff>
    </xdr:from>
    <xdr:to>
      <xdr:col>53</xdr:col>
      <xdr:colOff>590550</xdr:colOff>
      <xdr:row>36</xdr:row>
      <xdr:rowOff>49212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7F71E17-2DD5-76E5-6DEA-BE15B049FB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48</xdr:col>
      <xdr:colOff>0</xdr:colOff>
      <xdr:row>128</xdr:row>
      <xdr:rowOff>0</xdr:rowOff>
    </xdr:from>
    <xdr:to>
      <xdr:col>55</xdr:col>
      <xdr:colOff>314325</xdr:colOff>
      <xdr:row>143</xdr:row>
      <xdr:rowOff>9525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7EC0AD14-FECD-3DAB-0A96-E33828C804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09900" y="23755350"/>
          <a:ext cx="4578350" cy="276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37</xdr:col>
      <xdr:colOff>219075</xdr:colOff>
      <xdr:row>5</xdr:row>
      <xdr:rowOff>95250</xdr:rowOff>
    </xdr:from>
    <xdr:to>
      <xdr:col>44</xdr:col>
      <xdr:colOff>523875</xdr:colOff>
      <xdr:row>21</xdr:row>
      <xdr:rowOff>160337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3558891A-A36E-192D-2588-6F4AAD6D73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33</xdr:col>
      <xdr:colOff>142875</xdr:colOff>
      <xdr:row>24</xdr:row>
      <xdr:rowOff>169334</xdr:rowOff>
    </xdr:from>
    <xdr:to>
      <xdr:col>40</xdr:col>
      <xdr:colOff>440267</xdr:colOff>
      <xdr:row>39</xdr:row>
      <xdr:rowOff>170392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9F1606D3-8E05-A8DA-7DC9-C8AAC18CAC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4703234"/>
          <a:ext cx="4564592" cy="27156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30</xdr:col>
      <xdr:colOff>350407</xdr:colOff>
      <xdr:row>46</xdr:row>
      <xdr:rowOff>44017</xdr:rowOff>
    </xdr:from>
    <xdr:to>
      <xdr:col>38</xdr:col>
      <xdr:colOff>45607</xdr:colOff>
      <xdr:row>61</xdr:row>
      <xdr:rowOff>45076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36AD60B1-FE8E-611F-D0D5-761FE3EC11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95595" y="8997517"/>
          <a:ext cx="4648200" cy="28585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46</xdr:col>
      <xdr:colOff>105063</xdr:colOff>
      <xdr:row>38</xdr:row>
      <xdr:rowOff>31173</xdr:rowOff>
    </xdr:from>
    <xdr:to>
      <xdr:col>53</xdr:col>
      <xdr:colOff>235961</xdr:colOff>
      <xdr:row>53</xdr:row>
      <xdr:rowOff>46759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8164BCC3-B12F-090E-CDB4-AA2602140D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46</xdr:col>
      <xdr:colOff>117908</xdr:colOff>
      <xdr:row>55</xdr:row>
      <xdr:rowOff>30307</xdr:rowOff>
    </xdr:from>
    <xdr:to>
      <xdr:col>53</xdr:col>
      <xdr:colOff>248806</xdr:colOff>
      <xdr:row>70</xdr:row>
      <xdr:rowOff>54552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82A0C07-3E19-4A39-9848-7B30270C47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390525</xdr:colOff>
      <xdr:row>82</xdr:row>
      <xdr:rowOff>61912</xdr:rowOff>
    </xdr:from>
    <xdr:to>
      <xdr:col>18</xdr:col>
      <xdr:colOff>85725</xdr:colOff>
      <xdr:row>97</xdr:row>
      <xdr:rowOff>90487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1A75875-D441-AB73-B245-CEA23C1F83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90</xdr:col>
      <xdr:colOff>520700</xdr:colOff>
      <xdr:row>109</xdr:row>
      <xdr:rowOff>92081</xdr:rowOff>
    </xdr:from>
    <xdr:to>
      <xdr:col>98</xdr:col>
      <xdr:colOff>215900</xdr:colOff>
      <xdr:row>124</xdr:row>
      <xdr:rowOff>120656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B2DBF8-1ABF-4887-8764-06D095E9BD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98</xdr:col>
      <xdr:colOff>457200</xdr:colOff>
      <xdr:row>110</xdr:row>
      <xdr:rowOff>19050</xdr:rowOff>
    </xdr:from>
    <xdr:to>
      <xdr:col>106</xdr:col>
      <xdr:colOff>152400</xdr:colOff>
      <xdr:row>125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65FFE7-8F2C-7FC9-5F91-FE84EF9C22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107</xdr:col>
      <xdr:colOff>0</xdr:colOff>
      <xdr:row>110</xdr:row>
      <xdr:rowOff>0</xdr:rowOff>
    </xdr:from>
    <xdr:to>
      <xdr:col>114</xdr:col>
      <xdr:colOff>304800</xdr:colOff>
      <xdr:row>125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056437-B0D1-4762-AACE-14735A8117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115</xdr:col>
      <xdr:colOff>0</xdr:colOff>
      <xdr:row>110</xdr:row>
      <xdr:rowOff>0</xdr:rowOff>
    </xdr:from>
    <xdr:to>
      <xdr:col>122</xdr:col>
      <xdr:colOff>304800</xdr:colOff>
      <xdr:row>125</xdr:row>
      <xdr:rowOff>28575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404E10E-4749-4A50-B6C5-95EDCC5909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100</xdr:col>
      <xdr:colOff>0</xdr:colOff>
      <xdr:row>126</xdr:row>
      <xdr:rowOff>0</xdr:rowOff>
    </xdr:from>
    <xdr:to>
      <xdr:col>107</xdr:col>
      <xdr:colOff>304800</xdr:colOff>
      <xdr:row>141</xdr:row>
      <xdr:rowOff>25400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BC134B1-7821-438A-BE0F-F58577F8E5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F1431-FA55-4E4E-9FD6-B825D79B0515}">
  <dimension ref="C3:IJ207"/>
  <sheetViews>
    <sheetView topLeftCell="BC1" zoomScaleNormal="100" workbookViewId="0">
      <selection activeCell="BN10" sqref="BN10"/>
    </sheetView>
  </sheetViews>
  <sheetFormatPr defaultRowHeight="14.5" x14ac:dyDescent="0.35"/>
  <cols>
    <col min="4" max="4" width="10" customWidth="1"/>
    <col min="5" max="5" width="9.26953125" customWidth="1"/>
    <col min="6" max="6" width="8.90625" customWidth="1"/>
    <col min="7" max="7" width="10.26953125" customWidth="1"/>
    <col min="8" max="8" width="11.08984375" bestFit="1" customWidth="1"/>
    <col min="9" max="9" width="5" customWidth="1"/>
    <col min="47" max="47" width="11.81640625" bestFit="1" customWidth="1"/>
  </cols>
  <sheetData>
    <row r="3" spans="3:244" x14ac:dyDescent="0.35">
      <c r="E3" s="1" t="s">
        <v>4</v>
      </c>
    </row>
    <row r="5" spans="3:244" x14ac:dyDescent="0.35">
      <c r="U5" s="47" t="s">
        <v>69</v>
      </c>
      <c r="V5" s="47"/>
      <c r="W5" s="7"/>
      <c r="X5" s="47" t="s">
        <v>70</v>
      </c>
      <c r="Y5" s="47"/>
      <c r="AL5" s="17" t="s">
        <v>61</v>
      </c>
      <c r="AM5" s="17"/>
      <c r="AN5" s="17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20"/>
      <c r="DB5" s="20"/>
      <c r="DC5" s="20"/>
      <c r="DD5" s="20"/>
      <c r="DE5" s="20"/>
      <c r="DF5" s="20"/>
      <c r="DG5" s="20"/>
      <c r="DH5" s="20"/>
      <c r="DI5" s="20"/>
      <c r="DJ5" s="20"/>
      <c r="DK5" s="20"/>
      <c r="DL5" s="20"/>
      <c r="DM5" s="20"/>
      <c r="DN5" s="20"/>
      <c r="DO5" s="20"/>
      <c r="DP5" s="20"/>
      <c r="DQ5" s="20"/>
      <c r="DR5" s="20"/>
      <c r="DS5" s="20"/>
      <c r="DT5" s="20"/>
      <c r="DU5" s="20"/>
      <c r="DV5" s="20"/>
      <c r="DW5" s="20"/>
      <c r="DX5" s="20"/>
      <c r="DY5" s="20"/>
      <c r="DZ5" s="20"/>
      <c r="EA5" s="20"/>
      <c r="EB5" s="20"/>
      <c r="EC5" s="20"/>
      <c r="ED5" s="20"/>
      <c r="EE5" s="20"/>
      <c r="EF5" s="20"/>
      <c r="EG5" s="20"/>
      <c r="EH5" s="20"/>
      <c r="EI5" s="20"/>
      <c r="EJ5" s="20"/>
      <c r="EK5" s="20"/>
      <c r="EL5" s="20"/>
      <c r="EM5" s="20"/>
      <c r="EN5" s="20"/>
      <c r="EO5" s="20"/>
      <c r="EP5" s="20"/>
      <c r="EQ5" s="20"/>
      <c r="ER5" s="20"/>
      <c r="ES5" s="20"/>
      <c r="ET5" s="20"/>
      <c r="EU5" s="20"/>
      <c r="EV5" s="20"/>
      <c r="EW5" s="20"/>
      <c r="EX5" s="20"/>
      <c r="EY5" s="20"/>
      <c r="EZ5" s="20"/>
      <c r="FA5" s="20"/>
      <c r="FB5" s="20"/>
      <c r="FC5" s="20"/>
      <c r="FD5" s="20"/>
      <c r="FE5" s="20"/>
      <c r="FF5" s="20"/>
      <c r="FG5" s="20"/>
      <c r="FH5" s="20"/>
      <c r="FI5" s="20"/>
      <c r="FJ5" s="20"/>
      <c r="FK5" s="20"/>
      <c r="FL5" s="20"/>
      <c r="FM5" s="20"/>
      <c r="FN5" s="20"/>
      <c r="FO5" s="20"/>
      <c r="FP5" s="20"/>
      <c r="FQ5" s="20"/>
      <c r="FR5" s="20"/>
      <c r="FS5" s="20"/>
      <c r="FT5" s="20"/>
      <c r="FU5" s="20"/>
      <c r="FV5" s="20"/>
      <c r="FW5" s="20"/>
      <c r="FX5" s="20"/>
      <c r="FY5" s="20"/>
      <c r="FZ5" s="20"/>
      <c r="GA5" s="20"/>
      <c r="GB5" s="20"/>
      <c r="GC5" s="20"/>
      <c r="GD5" s="20"/>
      <c r="GE5" s="20"/>
      <c r="GF5" s="20"/>
      <c r="GG5" s="20"/>
      <c r="GH5" s="20"/>
      <c r="GI5" s="20"/>
      <c r="GJ5" s="20"/>
      <c r="GK5" s="20"/>
      <c r="GL5" s="20"/>
      <c r="GM5" s="20"/>
      <c r="GN5" s="20"/>
      <c r="GO5" s="20"/>
      <c r="GP5" s="20"/>
      <c r="GQ5" s="20"/>
      <c r="GR5" s="20"/>
      <c r="GS5" s="20"/>
      <c r="GT5" s="20"/>
      <c r="GU5" s="20"/>
      <c r="GV5" s="20"/>
      <c r="GW5" s="20"/>
      <c r="GX5" s="20"/>
      <c r="GY5" s="20"/>
      <c r="GZ5" s="20"/>
      <c r="HA5" s="20"/>
      <c r="HB5" s="20"/>
      <c r="HC5" s="20"/>
      <c r="HD5" s="20"/>
      <c r="HE5" s="20"/>
      <c r="HF5" s="20"/>
      <c r="HG5" s="20"/>
      <c r="HH5" s="20"/>
      <c r="HI5" s="20"/>
      <c r="HJ5" s="20"/>
      <c r="HK5" s="20"/>
      <c r="HL5" s="20"/>
      <c r="HM5" s="20"/>
      <c r="HN5" s="20"/>
      <c r="HO5" s="20"/>
      <c r="HP5" s="20"/>
      <c r="HQ5" s="20"/>
      <c r="HR5" s="20"/>
      <c r="HS5" s="20"/>
      <c r="HT5" s="20"/>
      <c r="HU5" s="20"/>
      <c r="HV5" s="20"/>
      <c r="HW5" s="20"/>
      <c r="HX5" s="20"/>
      <c r="HY5" s="20"/>
      <c r="HZ5" s="20"/>
      <c r="IA5" s="20"/>
      <c r="IB5" s="20"/>
      <c r="IC5" s="20"/>
      <c r="ID5" s="20"/>
      <c r="IE5" s="20"/>
      <c r="IF5" s="20"/>
      <c r="IG5" s="20"/>
      <c r="IH5" s="20"/>
      <c r="II5" s="20"/>
      <c r="IJ5" s="20"/>
    </row>
    <row r="6" spans="3:244" x14ac:dyDescent="0.35">
      <c r="F6" s="46" t="s">
        <v>57</v>
      </c>
      <c r="G6" s="46"/>
      <c r="H6" s="46"/>
      <c r="L6" s="19" t="s">
        <v>55</v>
      </c>
      <c r="M6" s="2"/>
      <c r="N6" s="2"/>
      <c r="Q6" t="s">
        <v>58</v>
      </c>
    </row>
    <row r="7" spans="3:244" s="2" customFormat="1" ht="29" x14ac:dyDescent="0.35">
      <c r="E7" s="2" t="s">
        <v>0</v>
      </c>
      <c r="F7" s="2" t="s">
        <v>1</v>
      </c>
      <c r="G7" s="2" t="s">
        <v>2</v>
      </c>
      <c r="H7" s="2" t="s">
        <v>3</v>
      </c>
      <c r="L7" t="s">
        <v>6</v>
      </c>
      <c r="M7" t="s">
        <v>7</v>
      </c>
      <c r="N7" t="s">
        <v>56</v>
      </c>
      <c r="P7" s="2" t="s">
        <v>64</v>
      </c>
      <c r="Q7" s="19" t="s">
        <v>65</v>
      </c>
      <c r="U7" s="2" t="s">
        <v>67</v>
      </c>
      <c r="V7" s="2" t="s">
        <v>68</v>
      </c>
      <c r="X7" s="2" t="s">
        <v>67</v>
      </c>
      <c r="Y7" s="2" t="s">
        <v>68</v>
      </c>
      <c r="AL7" t="s">
        <v>59</v>
      </c>
      <c r="AM7" t="s">
        <v>60</v>
      </c>
      <c r="AQ7" s="2" t="s">
        <v>62</v>
      </c>
      <c r="BK7" s="2" t="s">
        <v>91</v>
      </c>
    </row>
    <row r="8" spans="3:244" x14ac:dyDescent="0.35">
      <c r="C8">
        <v>1</v>
      </c>
      <c r="D8">
        <v>2000</v>
      </c>
      <c r="E8" s="3">
        <v>68049.322190743667</v>
      </c>
      <c r="F8" s="11">
        <v>68.290000000000006</v>
      </c>
      <c r="G8" s="11">
        <v>68.290000000000006</v>
      </c>
      <c r="H8" s="3">
        <v>68.290000000000006</v>
      </c>
      <c r="L8">
        <v>2000</v>
      </c>
      <c r="M8">
        <v>6.11</v>
      </c>
      <c r="N8">
        <v>6.11</v>
      </c>
      <c r="P8" s="30">
        <f>G8</f>
        <v>68.290000000000006</v>
      </c>
      <c r="Q8" s="4">
        <f>G8/M8</f>
        <v>11.176759410801964</v>
      </c>
      <c r="R8" s="4">
        <f>F8/M8</f>
        <v>11.176759410801964</v>
      </c>
      <c r="U8">
        <f>5.9827*EXP(0.3989*$M8)</f>
        <v>68.453245931267361</v>
      </c>
      <c r="V8">
        <f t="shared" ref="V8:V27" si="0">U8/M8</f>
        <v>11.203477239159961</v>
      </c>
      <c r="X8">
        <f>Y8*M8</f>
        <v>68.753028362190165</v>
      </c>
      <c r="Y8">
        <f>2.497*EXP(0.2464*$M8)</f>
        <v>11.2525414668069</v>
      </c>
      <c r="AL8">
        <v>2001</v>
      </c>
      <c r="AM8">
        <v>6124130</v>
      </c>
      <c r="AN8">
        <f>AM8/1000000</f>
        <v>6.1241300000000001</v>
      </c>
      <c r="BJ8">
        <v>2000</v>
      </c>
      <c r="BK8">
        <v>61.077753324800007</v>
      </c>
    </row>
    <row r="9" spans="3:244" x14ac:dyDescent="0.35">
      <c r="C9">
        <v>2</v>
      </c>
      <c r="D9">
        <v>2001</v>
      </c>
      <c r="E9" s="3">
        <v>69865.146939985934</v>
      </c>
      <c r="F9" s="11">
        <v>69.87</v>
      </c>
      <c r="G9" s="11">
        <v>69.87</v>
      </c>
      <c r="H9" s="3">
        <v>69.87</v>
      </c>
      <c r="L9">
        <v>2001</v>
      </c>
      <c r="M9">
        <v>6.19</v>
      </c>
      <c r="N9">
        <v>6.19</v>
      </c>
      <c r="P9" s="30">
        <f t="shared" ref="P9:P72" si="1">G9</f>
        <v>69.87</v>
      </c>
      <c r="Q9" s="4">
        <f t="shared" ref="Q9:Q72" si="2">G9/M9</f>
        <v>11.287560581583199</v>
      </c>
      <c r="R9" s="4">
        <f t="shared" ref="R9:R72" si="3">F9/M9</f>
        <v>11.287560581583199</v>
      </c>
      <c r="S9" s="10">
        <f>Q9/Q8-1</f>
        <v>9.9135327789332539E-3</v>
      </c>
      <c r="T9" s="10"/>
      <c r="U9">
        <f t="shared" ref="U9:U27" si="4">5.9827*EXP(0.3989*M9)</f>
        <v>70.672955225276368</v>
      </c>
      <c r="V9">
        <f t="shared" si="0"/>
        <v>11.41727871167631</v>
      </c>
      <c r="X9">
        <f t="shared" ref="X9:X72" si="5">Y9*M9</f>
        <v>71.039857871140669</v>
      </c>
      <c r="Y9">
        <f t="shared" ref="Y9:Y72" si="6">2.497*EXP(0.2464*$M9)</f>
        <v>11.476552160119654</v>
      </c>
      <c r="AL9">
        <v>2002</v>
      </c>
      <c r="AM9">
        <v>6202540</v>
      </c>
      <c r="AN9">
        <f t="shared" ref="AN9:AN72" si="7">AM9/1000000</f>
        <v>6.2025399999999999</v>
      </c>
      <c r="AO9" s="10">
        <f>AN9/AN8-1</f>
        <v>1.2803451265730681E-2</v>
      </c>
      <c r="AQ9" s="21">
        <f>S10</f>
        <v>1.3804630107086657E-2</v>
      </c>
      <c r="AR9" s="21"/>
      <c r="AS9" s="24"/>
      <c r="BJ9">
        <v>2001</v>
      </c>
      <c r="BK9">
        <v>63.148529891999999</v>
      </c>
    </row>
    <row r="10" spans="3:244" x14ac:dyDescent="0.35">
      <c r="C10">
        <v>3</v>
      </c>
      <c r="D10">
        <v>2002</v>
      </c>
      <c r="E10" s="3">
        <v>71877.748253906771</v>
      </c>
      <c r="F10" s="11">
        <v>71.75</v>
      </c>
      <c r="G10" s="11">
        <v>71.75</v>
      </c>
      <c r="H10" s="3">
        <v>71.75</v>
      </c>
      <c r="L10">
        <v>2002</v>
      </c>
      <c r="M10">
        <v>6.27</v>
      </c>
      <c r="N10">
        <v>6.27</v>
      </c>
      <c r="P10" s="30">
        <f t="shared" si="1"/>
        <v>71.75</v>
      </c>
      <c r="Q10" s="4">
        <f t="shared" si="2"/>
        <v>11.443381180223286</v>
      </c>
      <c r="R10" s="4">
        <f t="shared" si="3"/>
        <v>11.443381180223286</v>
      </c>
      <c r="S10" s="10">
        <f t="shared" ref="S10:S73" si="8">Q10/Q9-1</f>
        <v>1.3804630107086657E-2</v>
      </c>
      <c r="T10" s="10"/>
      <c r="U10">
        <f t="shared" si="4"/>
        <v>72.964642250697224</v>
      </c>
      <c r="V10">
        <f t="shared" si="0"/>
        <v>11.637104027224439</v>
      </c>
      <c r="X10">
        <f t="shared" si="5"/>
        <v>73.390490201738515</v>
      </c>
      <c r="Y10">
        <f t="shared" si="6"/>
        <v>11.705022360723847</v>
      </c>
      <c r="AL10">
        <v>2003</v>
      </c>
      <c r="AM10">
        <v>6281900</v>
      </c>
      <c r="AN10">
        <f t="shared" si="7"/>
        <v>6.2819000000000003</v>
      </c>
      <c r="AO10" s="10">
        <f t="shared" ref="AO10:AO73" si="9">AN10/AN9-1</f>
        <v>1.2794758276448048E-2</v>
      </c>
      <c r="AQ10" s="21">
        <f t="shared" ref="AQ10:AQ73" si="10">S11</f>
        <v>2.3870065022360221E-2</v>
      </c>
      <c r="AR10" s="21"/>
      <c r="AS10" s="24"/>
      <c r="BJ10">
        <v>2002</v>
      </c>
      <c r="BK10">
        <v>65.867768010000006</v>
      </c>
    </row>
    <row r="11" spans="3:244" x14ac:dyDescent="0.35">
      <c r="C11">
        <v>4</v>
      </c>
      <c r="D11">
        <v>2003</v>
      </c>
      <c r="E11" s="3">
        <v>74510.360444040765</v>
      </c>
      <c r="F11" s="11">
        <v>74.400000000000006</v>
      </c>
      <c r="G11" s="11">
        <v>74.400000000000006</v>
      </c>
      <c r="H11" s="3">
        <v>74.400000000000006</v>
      </c>
      <c r="L11">
        <v>2003</v>
      </c>
      <c r="M11">
        <v>6.35</v>
      </c>
      <c r="N11">
        <v>6.35</v>
      </c>
      <c r="P11" s="30">
        <f t="shared" si="1"/>
        <v>74.400000000000006</v>
      </c>
      <c r="Q11" s="4">
        <f t="shared" si="2"/>
        <v>11.716535433070868</v>
      </c>
      <c r="R11" s="4">
        <f t="shared" si="3"/>
        <v>11.716535433070868</v>
      </c>
      <c r="S11" s="10">
        <f t="shared" si="8"/>
        <v>2.3870065022360221E-2</v>
      </c>
      <c r="T11" s="10"/>
      <c r="U11">
        <f t="shared" si="4"/>
        <v>75.3306410040732</v>
      </c>
      <c r="V11">
        <f t="shared" si="0"/>
        <v>11.863093071507592</v>
      </c>
      <c r="X11">
        <f t="shared" si="5"/>
        <v>75.8065593755788</v>
      </c>
      <c r="Y11">
        <f t="shared" si="6"/>
        <v>11.938040846547842</v>
      </c>
      <c r="AL11">
        <v>2004</v>
      </c>
      <c r="AM11">
        <v>6361700</v>
      </c>
      <c r="AN11">
        <f t="shared" si="7"/>
        <v>6.3616999999999999</v>
      </c>
      <c r="AO11" s="10">
        <f t="shared" si="9"/>
        <v>1.2703163055763245E-2</v>
      </c>
      <c r="AQ11" s="21">
        <f t="shared" si="10"/>
        <v>3.7732654392213849E-2</v>
      </c>
      <c r="AR11" s="21"/>
      <c r="AS11" s="24"/>
      <c r="BJ11">
        <v>2003</v>
      </c>
      <c r="BK11">
        <v>69.484707525000005</v>
      </c>
    </row>
    <row r="12" spans="3:244" x14ac:dyDescent="0.35">
      <c r="C12">
        <v>5</v>
      </c>
      <c r="D12">
        <v>2004</v>
      </c>
      <c r="E12" s="3">
        <v>78329.159389348046</v>
      </c>
      <c r="F12" s="11">
        <v>78.180000000000007</v>
      </c>
      <c r="G12" s="11">
        <v>78.180000000000007</v>
      </c>
      <c r="H12" s="3">
        <v>78.180000000000007</v>
      </c>
      <c r="L12">
        <v>2004</v>
      </c>
      <c r="M12">
        <v>6.43</v>
      </c>
      <c r="N12">
        <v>6.43</v>
      </c>
      <c r="P12" s="30">
        <f t="shared" si="1"/>
        <v>78.180000000000007</v>
      </c>
      <c r="Q12" s="4">
        <f t="shared" si="2"/>
        <v>12.158631415241059</v>
      </c>
      <c r="R12" s="4">
        <f t="shared" si="3"/>
        <v>12.158631415241059</v>
      </c>
      <c r="S12" s="10">
        <f t="shared" si="8"/>
        <v>3.7732654392213849E-2</v>
      </c>
      <c r="T12" s="10"/>
      <c r="U12">
        <f t="shared" si="4"/>
        <v>77.773361165631272</v>
      </c>
      <c r="V12">
        <f t="shared" si="0"/>
        <v>12.095390538978425</v>
      </c>
      <c r="X12">
        <f t="shared" si="5"/>
        <v>78.289739187268978</v>
      </c>
      <c r="Y12">
        <f t="shared" si="6"/>
        <v>12.175698162872314</v>
      </c>
      <c r="AL12">
        <v>2005</v>
      </c>
      <c r="AM12">
        <v>6441910</v>
      </c>
      <c r="AN12">
        <f t="shared" si="7"/>
        <v>6.44191</v>
      </c>
      <c r="AO12" s="10">
        <f t="shared" si="9"/>
        <v>1.2608265086376358E-2</v>
      </c>
      <c r="AQ12" s="21">
        <f t="shared" si="10"/>
        <v>3.243489855031445E-2</v>
      </c>
      <c r="AR12" s="21"/>
      <c r="AS12" s="24"/>
      <c r="BJ12">
        <v>2004</v>
      </c>
      <c r="BK12">
        <v>72.492747711999996</v>
      </c>
    </row>
    <row r="13" spans="3:244" x14ac:dyDescent="0.35">
      <c r="C13">
        <v>6</v>
      </c>
      <c r="D13">
        <v>2005</v>
      </c>
      <c r="E13" s="3">
        <v>81938.990494280428</v>
      </c>
      <c r="F13" s="11">
        <v>81.72</v>
      </c>
      <c r="G13" s="11">
        <v>81.72</v>
      </c>
      <c r="H13" s="3">
        <v>81.72</v>
      </c>
      <c r="L13">
        <v>2005</v>
      </c>
      <c r="M13">
        <v>6.51</v>
      </c>
      <c r="N13">
        <v>6.51</v>
      </c>
      <c r="P13" s="30">
        <f t="shared" si="1"/>
        <v>81.72</v>
      </c>
      <c r="Q13" s="4">
        <f t="shared" si="2"/>
        <v>12.552995391705069</v>
      </c>
      <c r="R13" s="4">
        <f t="shared" si="3"/>
        <v>12.552995391705069</v>
      </c>
      <c r="S13" s="10">
        <f t="shared" si="8"/>
        <v>3.243489855031445E-2</v>
      </c>
      <c r="T13" s="10"/>
      <c r="U13">
        <f t="shared" si="4"/>
        <v>80.295290553450357</v>
      </c>
      <c r="V13">
        <f t="shared" si="0"/>
        <v>12.334146014354895</v>
      </c>
      <c r="X13">
        <f t="shared" si="5"/>
        <v>80.841744140415784</v>
      </c>
      <c r="Y13">
        <f t="shared" si="6"/>
        <v>12.418086657513946</v>
      </c>
      <c r="AL13">
        <v>2006</v>
      </c>
      <c r="AM13">
        <v>6522670</v>
      </c>
      <c r="AN13">
        <f t="shared" si="7"/>
        <v>6.5226699999999997</v>
      </c>
      <c r="AO13" s="10">
        <f t="shared" si="9"/>
        <v>1.2536654501537514E-2</v>
      </c>
      <c r="AQ13" s="21">
        <f t="shared" si="10"/>
        <v>3.6454300716415311E-2</v>
      </c>
      <c r="AR13" s="21"/>
      <c r="AS13" s="24"/>
      <c r="BJ13">
        <v>2005</v>
      </c>
      <c r="BK13">
        <v>74.606060224000004</v>
      </c>
    </row>
    <row r="14" spans="3:244" x14ac:dyDescent="0.35">
      <c r="C14">
        <v>7</v>
      </c>
      <c r="D14">
        <v>2006</v>
      </c>
      <c r="E14" s="3">
        <v>86097.064473109232</v>
      </c>
      <c r="F14" s="11">
        <v>85.87</v>
      </c>
      <c r="G14" s="11">
        <v>85.87</v>
      </c>
      <c r="H14" s="3">
        <v>85.87</v>
      </c>
      <c r="L14">
        <v>2006</v>
      </c>
      <c r="M14">
        <v>6.6</v>
      </c>
      <c r="N14">
        <v>6.6</v>
      </c>
      <c r="P14" s="30">
        <f t="shared" si="1"/>
        <v>85.87</v>
      </c>
      <c r="Q14" s="4">
        <f t="shared" si="2"/>
        <v>13.010606060606062</v>
      </c>
      <c r="R14" s="4">
        <f t="shared" si="3"/>
        <v>13.010606060606062</v>
      </c>
      <c r="S14" s="10">
        <f t="shared" si="8"/>
        <v>3.6454300716415311E-2</v>
      </c>
      <c r="T14" s="10"/>
      <c r="U14">
        <f t="shared" si="4"/>
        <v>83.230342186161579</v>
      </c>
      <c r="V14">
        <f t="shared" si="0"/>
        <v>12.610657906994179</v>
      </c>
      <c r="X14">
        <f t="shared" si="5"/>
        <v>83.797205554751471</v>
      </c>
      <c r="Y14">
        <f t="shared" si="6"/>
        <v>12.696546296174466</v>
      </c>
      <c r="AL14">
        <v>2007</v>
      </c>
      <c r="AM14">
        <v>6603770</v>
      </c>
      <c r="AN14">
        <f t="shared" si="7"/>
        <v>6.6037699999999999</v>
      </c>
      <c r="AO14" s="10">
        <f t="shared" si="9"/>
        <v>1.2433558650062126E-2</v>
      </c>
      <c r="AQ14" s="21">
        <f t="shared" si="10"/>
        <v>3.8650543329318943E-2</v>
      </c>
      <c r="AR14" s="21"/>
      <c r="AS14" s="24"/>
      <c r="BJ14">
        <v>2006</v>
      </c>
      <c r="BK14">
        <v>76.673828463999996</v>
      </c>
    </row>
    <row r="15" spans="3:244" x14ac:dyDescent="0.35">
      <c r="C15">
        <v>8</v>
      </c>
      <c r="D15">
        <v>2007</v>
      </c>
      <c r="E15" s="3">
        <v>90420.574723132348</v>
      </c>
      <c r="F15" s="11">
        <v>90.27</v>
      </c>
      <c r="G15" s="11">
        <v>90.27</v>
      </c>
      <c r="H15" s="3">
        <v>90.27</v>
      </c>
      <c r="L15">
        <v>2007</v>
      </c>
      <c r="M15">
        <v>6.68</v>
      </c>
      <c r="N15">
        <v>6.68</v>
      </c>
      <c r="P15" s="30">
        <f t="shared" si="1"/>
        <v>90.27</v>
      </c>
      <c r="Q15" s="4">
        <f t="shared" si="2"/>
        <v>13.513473053892216</v>
      </c>
      <c r="R15" s="4">
        <f t="shared" si="3"/>
        <v>13.513473053892216</v>
      </c>
      <c r="S15" s="10">
        <f t="shared" si="8"/>
        <v>3.8650543329318943E-2</v>
      </c>
      <c r="T15" s="10"/>
      <c r="U15">
        <f t="shared" si="4"/>
        <v>85.929223175379775</v>
      </c>
      <c r="V15">
        <f t="shared" si="0"/>
        <v>12.863656163979009</v>
      </c>
      <c r="X15">
        <f t="shared" si="5"/>
        <v>86.501348105077895</v>
      </c>
      <c r="Y15">
        <f t="shared" si="6"/>
        <v>12.949303608544595</v>
      </c>
      <c r="AL15">
        <v>2008</v>
      </c>
      <c r="AM15">
        <v>6685560</v>
      </c>
      <c r="AN15">
        <f t="shared" si="7"/>
        <v>6.6855599999999997</v>
      </c>
      <c r="AO15" s="10">
        <f t="shared" si="9"/>
        <v>1.2385349580618321E-2</v>
      </c>
      <c r="AQ15" s="21">
        <f t="shared" si="10"/>
        <v>1.3486047683308078E-2</v>
      </c>
      <c r="AR15" s="21"/>
      <c r="AS15" s="24"/>
      <c r="BJ15">
        <v>2007</v>
      </c>
      <c r="BK15">
        <v>78.031646979000001</v>
      </c>
    </row>
    <row r="16" spans="3:244" x14ac:dyDescent="0.35">
      <c r="C16">
        <v>9</v>
      </c>
      <c r="D16">
        <v>2008</v>
      </c>
      <c r="E16" s="3">
        <v>92717.403633242429</v>
      </c>
      <c r="F16" s="11">
        <v>92.72</v>
      </c>
      <c r="G16" s="11">
        <v>92.72</v>
      </c>
      <c r="H16" s="3">
        <v>92.72</v>
      </c>
      <c r="L16">
        <v>2008</v>
      </c>
      <c r="M16">
        <v>6.77</v>
      </c>
      <c r="N16">
        <v>6.77</v>
      </c>
      <c r="P16" s="30">
        <f t="shared" si="1"/>
        <v>92.72</v>
      </c>
      <c r="Q16" s="4">
        <f t="shared" si="2"/>
        <v>13.695716395864107</v>
      </c>
      <c r="R16" s="4">
        <f t="shared" si="3"/>
        <v>13.695716395864107</v>
      </c>
      <c r="S16" s="10">
        <f t="shared" si="8"/>
        <v>1.3486047683308078E-2</v>
      </c>
      <c r="T16" s="10"/>
      <c r="U16">
        <f t="shared" si="4"/>
        <v>89.07021320157088</v>
      </c>
      <c r="V16">
        <f t="shared" si="0"/>
        <v>13.156604608799244</v>
      </c>
      <c r="X16">
        <f t="shared" si="5"/>
        <v>89.632600459697201</v>
      </c>
      <c r="Y16">
        <f t="shared" si="6"/>
        <v>13.23967510482972</v>
      </c>
      <c r="AL16">
        <v>2009</v>
      </c>
      <c r="AM16">
        <v>6767390</v>
      </c>
      <c r="AN16">
        <f t="shared" si="7"/>
        <v>6.7673899999999998</v>
      </c>
      <c r="AO16" s="10">
        <f t="shared" si="9"/>
        <v>1.2239812371738434E-2</v>
      </c>
      <c r="AQ16" s="21">
        <f t="shared" si="10"/>
        <v>-1.8820497156496696E-2</v>
      </c>
      <c r="AR16" s="21"/>
      <c r="AS16" s="24"/>
      <c r="BJ16">
        <v>2008</v>
      </c>
      <c r="BK16">
        <v>78.219537607999996</v>
      </c>
    </row>
    <row r="17" spans="3:63" x14ac:dyDescent="0.35">
      <c r="C17">
        <v>10</v>
      </c>
      <c r="D17">
        <v>2009</v>
      </c>
      <c r="E17" s="3">
        <v>91778.080449885412</v>
      </c>
      <c r="F17" s="11">
        <v>92.05</v>
      </c>
      <c r="G17" s="11">
        <v>92.05</v>
      </c>
      <c r="H17" s="3">
        <v>92.05</v>
      </c>
      <c r="L17">
        <v>2009</v>
      </c>
      <c r="M17">
        <v>6.85</v>
      </c>
      <c r="N17">
        <v>6.85</v>
      </c>
      <c r="P17" s="30">
        <f t="shared" si="1"/>
        <v>92.05</v>
      </c>
      <c r="Q17" s="4">
        <f t="shared" si="2"/>
        <v>13.437956204379562</v>
      </c>
      <c r="R17" s="4">
        <f t="shared" si="3"/>
        <v>13.437956204379562</v>
      </c>
      <c r="S17" s="10">
        <f t="shared" si="8"/>
        <v>-1.8820497156496696E-2</v>
      </c>
      <c r="T17" s="10"/>
      <c r="U17">
        <f t="shared" si="4"/>
        <v>91.958461631183809</v>
      </c>
      <c r="V17">
        <f t="shared" si="0"/>
        <v>13.42459293885895</v>
      </c>
      <c r="X17">
        <f t="shared" si="5"/>
        <v>92.497226804010339</v>
      </c>
      <c r="Y17">
        <f t="shared" si="6"/>
        <v>13.50324478890662</v>
      </c>
      <c r="AL17">
        <v>2010</v>
      </c>
      <c r="AM17">
        <v>6848910</v>
      </c>
      <c r="AN17">
        <f t="shared" si="7"/>
        <v>6.8489100000000001</v>
      </c>
      <c r="AO17" s="10">
        <f t="shared" si="9"/>
        <v>1.2046002964215097E-2</v>
      </c>
      <c r="AQ17" s="21">
        <f t="shared" si="10"/>
        <v>3.7214300585291626E-2</v>
      </c>
      <c r="AR17" s="21"/>
      <c r="AS17" s="24"/>
      <c r="BJ17">
        <v>2009</v>
      </c>
      <c r="BK17">
        <v>79.322001297000014</v>
      </c>
    </row>
    <row r="18" spans="3:63" x14ac:dyDescent="0.35">
      <c r="C18">
        <v>11</v>
      </c>
      <c r="D18">
        <v>2010</v>
      </c>
      <c r="E18" s="3">
        <v>96365.917623223751</v>
      </c>
      <c r="F18" s="11">
        <v>96.73</v>
      </c>
      <c r="G18" s="11">
        <v>96.73</v>
      </c>
      <c r="H18" s="3">
        <v>96.73</v>
      </c>
      <c r="L18">
        <v>2010</v>
      </c>
      <c r="M18">
        <v>6.94</v>
      </c>
      <c r="N18">
        <v>6.94</v>
      </c>
      <c r="P18" s="30">
        <f t="shared" si="1"/>
        <v>96.73</v>
      </c>
      <c r="Q18" s="4">
        <f t="shared" si="2"/>
        <v>13.938040345821326</v>
      </c>
      <c r="R18" s="4">
        <f t="shared" si="3"/>
        <v>13.938040345821326</v>
      </c>
      <c r="S18" s="10">
        <f t="shared" si="8"/>
        <v>3.7214300585291626E-2</v>
      </c>
      <c r="T18" s="10"/>
      <c r="U18">
        <f t="shared" si="4"/>
        <v>95.319839753012175</v>
      </c>
      <c r="V18">
        <f t="shared" si="0"/>
        <v>13.734847226658815</v>
      </c>
      <c r="X18">
        <f t="shared" si="5"/>
        <v>95.81390166897495</v>
      </c>
      <c r="Y18">
        <f t="shared" si="6"/>
        <v>13.806037704463249</v>
      </c>
      <c r="AL18">
        <v>2011</v>
      </c>
      <c r="AM18">
        <v>6930810</v>
      </c>
      <c r="AN18">
        <f t="shared" si="7"/>
        <v>6.9308100000000001</v>
      </c>
      <c r="AO18" s="10">
        <f t="shared" si="9"/>
        <v>1.1958107202459933E-2</v>
      </c>
      <c r="AQ18" s="21">
        <f t="shared" si="10"/>
        <v>2.5264999038987268E-2</v>
      </c>
      <c r="AR18" s="21"/>
      <c r="AS18" s="24"/>
      <c r="BJ18">
        <v>2010</v>
      </c>
      <c r="BK18">
        <v>82.966656384000004</v>
      </c>
    </row>
    <row r="19" spans="3:63" x14ac:dyDescent="0.35">
      <c r="C19">
        <v>12</v>
      </c>
      <c r="D19">
        <v>2011</v>
      </c>
      <c r="E19" s="3">
        <v>100030.69717590032</v>
      </c>
      <c r="F19" s="11">
        <v>100.46</v>
      </c>
      <c r="G19" s="11">
        <v>100.46</v>
      </c>
      <c r="H19" s="3">
        <v>100.46</v>
      </c>
      <c r="L19">
        <v>2011</v>
      </c>
      <c r="M19">
        <v>7.03</v>
      </c>
      <c r="N19">
        <v>7.03</v>
      </c>
      <c r="P19" s="30">
        <f t="shared" si="1"/>
        <v>100.46</v>
      </c>
      <c r="Q19" s="4">
        <f t="shared" si="2"/>
        <v>14.290184921763867</v>
      </c>
      <c r="R19" s="4">
        <f t="shared" si="3"/>
        <v>14.290184921763867</v>
      </c>
      <c r="S19" s="10">
        <f t="shared" si="8"/>
        <v>2.5264999038987268E-2</v>
      </c>
      <c r="T19" s="10"/>
      <c r="U19">
        <f t="shared" si="4"/>
        <v>98.804087077711955</v>
      </c>
      <c r="V19">
        <f t="shared" si="0"/>
        <v>14.054635430684488</v>
      </c>
      <c r="X19">
        <f t="shared" si="5"/>
        <v>99.232811145745117</v>
      </c>
      <c r="Y19">
        <f t="shared" si="6"/>
        <v>14.115620362125904</v>
      </c>
      <c r="AL19">
        <v>2012</v>
      </c>
      <c r="AM19">
        <v>7012280</v>
      </c>
      <c r="AN19">
        <f t="shared" si="7"/>
        <v>7.0122799999999996</v>
      </c>
      <c r="AO19" s="10">
        <f t="shared" si="9"/>
        <v>1.175475882328314E-2</v>
      </c>
      <c r="AQ19" s="21">
        <f t="shared" si="10"/>
        <v>2.0341730431016058E-2</v>
      </c>
      <c r="AR19" s="21"/>
      <c r="AS19" s="24"/>
      <c r="BJ19">
        <v>2011</v>
      </c>
      <c r="BK19">
        <v>86.704490355000004</v>
      </c>
    </row>
    <row r="20" spans="3:63" x14ac:dyDescent="0.35">
      <c r="C20">
        <v>13</v>
      </c>
      <c r="D20">
        <v>2012</v>
      </c>
      <c r="E20" s="3">
        <v>103219.23846043732</v>
      </c>
      <c r="F20" s="11">
        <v>103.67</v>
      </c>
      <c r="G20" s="11">
        <v>103.67</v>
      </c>
      <c r="H20" s="3">
        <v>103.67</v>
      </c>
      <c r="L20">
        <v>2012</v>
      </c>
      <c r="M20">
        <v>7.11</v>
      </c>
      <c r="N20">
        <v>7.11</v>
      </c>
      <c r="P20" s="30">
        <f t="shared" si="1"/>
        <v>103.67</v>
      </c>
      <c r="Q20" s="4">
        <f t="shared" si="2"/>
        <v>14.580872011251758</v>
      </c>
      <c r="R20" s="4">
        <f t="shared" si="3"/>
        <v>14.580872011251758</v>
      </c>
      <c r="S20" s="10">
        <f t="shared" si="8"/>
        <v>2.0341730431016058E-2</v>
      </c>
      <c r="T20" s="10"/>
      <c r="U20">
        <f t="shared" si="4"/>
        <v>102.00797240687058</v>
      </c>
      <c r="V20">
        <f t="shared" si="0"/>
        <v>14.34711285609994</v>
      </c>
      <c r="X20">
        <f t="shared" si="5"/>
        <v>102.36002495754083</v>
      </c>
      <c r="Y20">
        <f t="shared" si="6"/>
        <v>14.396627982776488</v>
      </c>
      <c r="AL20">
        <v>2013</v>
      </c>
      <c r="AM20">
        <v>7093600</v>
      </c>
      <c r="AN20">
        <f t="shared" si="7"/>
        <v>7.0936000000000003</v>
      </c>
      <c r="AO20" s="10">
        <f t="shared" si="9"/>
        <v>1.1596798758749083E-2</v>
      </c>
      <c r="AQ20" s="21">
        <f t="shared" si="10"/>
        <v>1.9314893411787493E-2</v>
      </c>
      <c r="AR20" s="21"/>
      <c r="AS20" s="24"/>
      <c r="BJ20">
        <v>2012</v>
      </c>
      <c r="BK20">
        <v>88.817242569000001</v>
      </c>
    </row>
    <row r="21" spans="3:63" x14ac:dyDescent="0.35">
      <c r="C21">
        <v>14</v>
      </c>
      <c r="D21">
        <v>2013</v>
      </c>
      <c r="E21" s="3">
        <v>106662.62322283216</v>
      </c>
      <c r="F21" s="11">
        <v>107.01</v>
      </c>
      <c r="G21" s="11">
        <v>107.01</v>
      </c>
      <c r="H21" s="3">
        <v>107.01</v>
      </c>
      <c r="L21">
        <v>2013</v>
      </c>
      <c r="M21">
        <v>7.2</v>
      </c>
      <c r="N21">
        <v>7.2</v>
      </c>
      <c r="P21" s="30">
        <f t="shared" si="1"/>
        <v>107.01</v>
      </c>
      <c r="Q21" s="4">
        <f t="shared" si="2"/>
        <v>14.862500000000001</v>
      </c>
      <c r="R21" s="4">
        <f t="shared" si="3"/>
        <v>14.862500000000001</v>
      </c>
      <c r="S21" s="10">
        <f t="shared" si="8"/>
        <v>1.9314893411787493E-2</v>
      </c>
      <c r="T21" s="10"/>
      <c r="U21">
        <f t="shared" si="4"/>
        <v>105.73669253352662</v>
      </c>
      <c r="V21">
        <f t="shared" si="0"/>
        <v>14.685651740767586</v>
      </c>
      <c r="X21">
        <f t="shared" si="5"/>
        <v>105.9800678542498</v>
      </c>
      <c r="Y21">
        <f t="shared" si="6"/>
        <v>14.719453868645804</v>
      </c>
      <c r="AL21">
        <v>2014</v>
      </c>
      <c r="AM21">
        <v>7174390</v>
      </c>
      <c r="AN21">
        <f t="shared" si="7"/>
        <v>7.1743899999999998</v>
      </c>
      <c r="AO21" s="10">
        <f t="shared" si="9"/>
        <v>1.1389139506033485E-2</v>
      </c>
      <c r="AQ21" s="21">
        <f t="shared" si="10"/>
        <v>2.1249888956956786E-2</v>
      </c>
      <c r="AR21" s="21"/>
      <c r="AS21" s="24"/>
      <c r="BJ21">
        <v>2013</v>
      </c>
      <c r="BK21">
        <v>92.104528256999998</v>
      </c>
    </row>
    <row r="22" spans="3:63" x14ac:dyDescent="0.35">
      <c r="C22">
        <v>15</v>
      </c>
      <c r="D22">
        <v>2014</v>
      </c>
      <c r="E22" s="3">
        <v>110433.93252941553</v>
      </c>
      <c r="F22" s="11">
        <v>110.65</v>
      </c>
      <c r="G22" s="11">
        <v>110.65</v>
      </c>
      <c r="H22" s="3">
        <v>110.65</v>
      </c>
      <c r="L22">
        <v>2014</v>
      </c>
      <c r="M22">
        <v>7.29</v>
      </c>
      <c r="N22">
        <v>7.29</v>
      </c>
      <c r="P22" s="30">
        <f t="shared" si="1"/>
        <v>110.65</v>
      </c>
      <c r="Q22" s="4">
        <f t="shared" si="2"/>
        <v>15.178326474622772</v>
      </c>
      <c r="R22" s="4">
        <f t="shared" si="3"/>
        <v>15.178326474622772</v>
      </c>
      <c r="S22" s="10">
        <f t="shared" si="8"/>
        <v>2.1249888956956786E-2</v>
      </c>
      <c r="T22" s="10"/>
      <c r="U22">
        <f t="shared" si="4"/>
        <v>109.60170939714236</v>
      </c>
      <c r="V22">
        <f t="shared" si="0"/>
        <v>15.034528038016784</v>
      </c>
      <c r="X22">
        <f t="shared" si="5"/>
        <v>109.71099139766601</v>
      </c>
      <c r="Y22">
        <f t="shared" si="6"/>
        <v>15.04951871024225</v>
      </c>
      <c r="AL22">
        <v>2015</v>
      </c>
      <c r="AM22">
        <v>7254710</v>
      </c>
      <c r="AN22">
        <f t="shared" si="7"/>
        <v>7.2547100000000002</v>
      </c>
      <c r="AO22" s="10">
        <f t="shared" si="9"/>
        <v>1.1195376889185038E-2</v>
      </c>
      <c r="AQ22" s="21">
        <f t="shared" si="10"/>
        <v>2.0925131980646494E-2</v>
      </c>
      <c r="AR22" s="21"/>
      <c r="AS22" s="24"/>
      <c r="BJ22">
        <v>2014</v>
      </c>
      <c r="BK22">
        <v>97.497081476999995</v>
      </c>
    </row>
    <row r="23" spans="3:63" x14ac:dyDescent="0.35">
      <c r="C23">
        <v>16</v>
      </c>
      <c r="D23">
        <v>2015</v>
      </c>
      <c r="E23" s="3">
        <v>114383.72214543245</v>
      </c>
      <c r="F23" s="11">
        <v>114.36</v>
      </c>
      <c r="G23" s="11">
        <v>114.36</v>
      </c>
      <c r="H23" s="3">
        <v>114.36</v>
      </c>
      <c r="L23">
        <v>2015</v>
      </c>
      <c r="M23">
        <v>7.38</v>
      </c>
      <c r="N23">
        <v>7.38</v>
      </c>
      <c r="P23" s="30">
        <f t="shared" si="1"/>
        <v>114.36</v>
      </c>
      <c r="Q23" s="4">
        <f t="shared" si="2"/>
        <v>15.495934959349594</v>
      </c>
      <c r="R23" s="4">
        <f t="shared" si="3"/>
        <v>15.495934959349594</v>
      </c>
      <c r="S23" s="10">
        <f t="shared" si="8"/>
        <v>2.0925131980646494E-2</v>
      </c>
      <c r="T23" s="10"/>
      <c r="U23">
        <f t="shared" si="4"/>
        <v>113.60800508268925</v>
      </c>
      <c r="V23">
        <f t="shared" si="0"/>
        <v>15.394038629090684</v>
      </c>
      <c r="X23">
        <f t="shared" si="5"/>
        <v>113.55594805903432</v>
      </c>
      <c r="Y23">
        <f t="shared" si="6"/>
        <v>15.386984831847469</v>
      </c>
      <c r="AL23">
        <v>2016</v>
      </c>
      <c r="AM23">
        <v>7334580</v>
      </c>
      <c r="AN23">
        <f t="shared" si="7"/>
        <v>7.3345799999999999</v>
      </c>
      <c r="AO23" s="10">
        <f t="shared" si="9"/>
        <v>1.1009399410865539E-2</v>
      </c>
      <c r="AQ23" s="21">
        <f t="shared" si="10"/>
        <v>2.0175139171586753E-2</v>
      </c>
      <c r="AR23" s="21"/>
      <c r="AS23" s="24"/>
      <c r="BJ23">
        <v>2015</v>
      </c>
      <c r="BK23">
        <v>101.332914243</v>
      </c>
    </row>
    <row r="24" spans="3:63" x14ac:dyDescent="0.35">
      <c r="C24">
        <v>17</v>
      </c>
      <c r="D24">
        <v>2016</v>
      </c>
      <c r="E24" s="3">
        <v>118109.17939632076</v>
      </c>
      <c r="F24" s="11">
        <v>118.09</v>
      </c>
      <c r="G24" s="11">
        <v>118.09</v>
      </c>
      <c r="H24" s="3">
        <v>118.09</v>
      </c>
      <c r="L24">
        <v>2016</v>
      </c>
      <c r="M24">
        <v>7.47</v>
      </c>
      <c r="N24">
        <v>7.47</v>
      </c>
      <c r="P24" s="30">
        <f t="shared" si="1"/>
        <v>118.09</v>
      </c>
      <c r="Q24" s="4">
        <f t="shared" si="2"/>
        <v>15.808567603748328</v>
      </c>
      <c r="R24" s="4">
        <f t="shared" si="3"/>
        <v>15.808567603748328</v>
      </c>
      <c r="S24" s="10">
        <f t="shared" si="8"/>
        <v>2.0175139171586753E-2</v>
      </c>
      <c r="T24" s="10"/>
      <c r="U24">
        <f t="shared" si="4"/>
        <v>117.76074378639996</v>
      </c>
      <c r="V24">
        <f t="shared" si="0"/>
        <v>15.764490466720209</v>
      </c>
      <c r="X24">
        <f t="shared" si="5"/>
        <v>117.51817593649457</v>
      </c>
      <c r="Y24">
        <f t="shared" si="6"/>
        <v>15.73201819765657</v>
      </c>
      <c r="AL24">
        <v>2017</v>
      </c>
      <c r="AM24">
        <v>7413450</v>
      </c>
      <c r="AN24">
        <f t="shared" si="7"/>
        <v>7.4134500000000001</v>
      </c>
      <c r="AO24" s="10">
        <f t="shared" si="9"/>
        <v>1.075317196076675E-2</v>
      </c>
      <c r="AQ24" s="21">
        <f t="shared" si="10"/>
        <v>2.5329752529346106E-2</v>
      </c>
      <c r="AR24" s="21"/>
      <c r="AS24" s="24"/>
      <c r="BJ24">
        <v>2016</v>
      </c>
      <c r="BK24">
        <v>102.99954574</v>
      </c>
    </row>
    <row r="25" spans="3:63" x14ac:dyDescent="0.35">
      <c r="C25">
        <v>18</v>
      </c>
      <c r="D25">
        <v>2017</v>
      </c>
      <c r="E25" s="3">
        <v>122754.28598349589</v>
      </c>
      <c r="F25" s="11">
        <v>122.54</v>
      </c>
      <c r="G25" s="11">
        <v>122.54</v>
      </c>
      <c r="H25" s="3">
        <v>122.54</v>
      </c>
      <c r="L25">
        <v>2017</v>
      </c>
      <c r="M25">
        <v>7.56</v>
      </c>
      <c r="N25">
        <v>7.56</v>
      </c>
      <c r="P25" s="30">
        <f t="shared" si="1"/>
        <v>122.54</v>
      </c>
      <c r="Q25" s="4">
        <f t="shared" si="2"/>
        <v>16.208994708994712</v>
      </c>
      <c r="R25" s="4">
        <f t="shared" si="3"/>
        <v>16.208994708994712</v>
      </c>
      <c r="S25" s="10">
        <f t="shared" si="8"/>
        <v>2.5329752529346106E-2</v>
      </c>
      <c r="T25" s="10"/>
      <c r="U25">
        <f t="shared" si="4"/>
        <v>122.06527847252181</v>
      </c>
      <c r="V25">
        <f t="shared" si="0"/>
        <v>16.14620085615368</v>
      </c>
      <c r="X25">
        <f t="shared" si="5"/>
        <v>121.60100101009267</v>
      </c>
      <c r="Y25">
        <f t="shared" si="6"/>
        <v>16.084788493398502</v>
      </c>
      <c r="AL25">
        <v>2018</v>
      </c>
      <c r="AM25">
        <v>7491620</v>
      </c>
      <c r="AN25">
        <f t="shared" si="7"/>
        <v>7.4916200000000002</v>
      </c>
      <c r="AO25" s="10">
        <f t="shared" si="9"/>
        <v>1.0544348447753649E-2</v>
      </c>
      <c r="AQ25" s="21">
        <f t="shared" si="10"/>
        <v>2.5463210217926413E-2</v>
      </c>
      <c r="AR25" s="21"/>
      <c r="AS25" s="24"/>
      <c r="BJ25">
        <v>2017</v>
      </c>
      <c r="BK25">
        <v>105.30680460800001</v>
      </c>
    </row>
    <row r="26" spans="3:63" x14ac:dyDescent="0.35">
      <c r="C26">
        <v>19</v>
      </c>
      <c r="D26">
        <v>2018</v>
      </c>
      <c r="E26" s="3">
        <v>127271.6305850279</v>
      </c>
      <c r="F26" s="11">
        <v>126.99</v>
      </c>
      <c r="G26" s="11">
        <v>126.99</v>
      </c>
      <c r="H26" s="3">
        <v>126.99</v>
      </c>
      <c r="L26">
        <v>2018</v>
      </c>
      <c r="M26">
        <v>7.64</v>
      </c>
      <c r="N26">
        <v>7.64</v>
      </c>
      <c r="P26" s="30">
        <f t="shared" si="1"/>
        <v>126.99</v>
      </c>
      <c r="Q26" s="4">
        <f t="shared" si="2"/>
        <v>16.6217277486911</v>
      </c>
      <c r="R26" s="4">
        <f t="shared" si="3"/>
        <v>16.6217277486911</v>
      </c>
      <c r="S26" s="10">
        <f t="shared" si="8"/>
        <v>2.5463210217926413E-2</v>
      </c>
      <c r="T26" s="10"/>
      <c r="U26">
        <f t="shared" si="4"/>
        <v>126.02344626157465</v>
      </c>
      <c r="V26">
        <f t="shared" si="0"/>
        <v>16.495215479263699</v>
      </c>
      <c r="X26">
        <f t="shared" si="5"/>
        <v>125.33418055873331</v>
      </c>
      <c r="Y26">
        <f t="shared" si="6"/>
        <v>16.404997455331586</v>
      </c>
      <c r="AL26">
        <v>2019</v>
      </c>
      <c r="AM26">
        <v>7568600</v>
      </c>
      <c r="AN26">
        <f t="shared" si="7"/>
        <v>7.5686</v>
      </c>
      <c r="AO26" s="10">
        <f t="shared" si="9"/>
        <v>1.0275481137591136E-2</v>
      </c>
      <c r="AQ26" s="21">
        <f t="shared" si="10"/>
        <v>1.7614295442462735E-2</v>
      </c>
      <c r="AR26" s="21"/>
      <c r="AS26" s="24"/>
      <c r="BJ26">
        <v>2018</v>
      </c>
      <c r="BK26">
        <v>107.23320740600001</v>
      </c>
    </row>
    <row r="27" spans="3:63" x14ac:dyDescent="0.35">
      <c r="C27">
        <v>20</v>
      </c>
      <c r="D27">
        <v>2019</v>
      </c>
      <c r="E27" s="3">
        <v>131055.55726935722</v>
      </c>
      <c r="F27" s="11">
        <v>130.58000000000001</v>
      </c>
      <c r="G27" s="11">
        <v>130.58000000000001</v>
      </c>
      <c r="H27" s="3">
        <v>130.58000000000001</v>
      </c>
      <c r="L27">
        <v>2019</v>
      </c>
      <c r="M27">
        <v>7.72</v>
      </c>
      <c r="N27">
        <v>7.72</v>
      </c>
      <c r="P27" s="30">
        <f t="shared" si="1"/>
        <v>130.58000000000001</v>
      </c>
      <c r="Q27" s="4">
        <f t="shared" si="2"/>
        <v>16.914507772020727</v>
      </c>
      <c r="R27" s="4">
        <f t="shared" si="3"/>
        <v>16.914507772020727</v>
      </c>
      <c r="S27" s="10">
        <f t="shared" si="8"/>
        <v>1.7614295442462735E-2</v>
      </c>
      <c r="T27" s="10"/>
      <c r="U27">
        <f t="shared" si="4"/>
        <v>130.10996416330778</v>
      </c>
      <c r="V27">
        <f t="shared" si="0"/>
        <v>16.853622300946604</v>
      </c>
      <c r="X27">
        <f t="shared" si="5"/>
        <v>129.16780530285152</v>
      </c>
      <c r="Y27">
        <f t="shared" si="6"/>
        <v>16.731580997778696</v>
      </c>
      <c r="AF27" t="s">
        <v>66</v>
      </c>
      <c r="AL27">
        <v>2020</v>
      </c>
      <c r="AM27">
        <v>7644670</v>
      </c>
      <c r="AN27">
        <f t="shared" si="7"/>
        <v>7.6446699999999996</v>
      </c>
      <c r="AO27" s="10">
        <f t="shared" si="9"/>
        <v>1.0050735935311694E-2</v>
      </c>
      <c r="AQ27" s="21">
        <f t="shared" si="10"/>
        <v>-3.9437853207189955E-2</v>
      </c>
      <c r="AR27" s="21"/>
      <c r="AS27" s="24"/>
      <c r="BJ27">
        <v>2019</v>
      </c>
      <c r="BK27">
        <v>106.871481925</v>
      </c>
    </row>
    <row r="28" spans="3:63" x14ac:dyDescent="0.35">
      <c r="C28">
        <v>21</v>
      </c>
      <c r="D28">
        <v>2020</v>
      </c>
      <c r="E28" s="3"/>
      <c r="F28" s="11">
        <v>126.73</v>
      </c>
      <c r="G28" s="11">
        <v>126.73</v>
      </c>
      <c r="H28" s="3">
        <v>126.73</v>
      </c>
      <c r="L28">
        <v>2020</v>
      </c>
      <c r="M28">
        <v>7.8</v>
      </c>
      <c r="N28">
        <v>7.8</v>
      </c>
      <c r="P28" s="30">
        <f t="shared" si="1"/>
        <v>126.73</v>
      </c>
      <c r="Q28" s="4">
        <f t="shared" si="2"/>
        <v>16.247435897435899</v>
      </c>
      <c r="R28" s="4">
        <f t="shared" si="3"/>
        <v>16.247435897435899</v>
      </c>
      <c r="S28" s="10">
        <f t="shared" si="8"/>
        <v>-3.9437853207189955E-2</v>
      </c>
      <c r="T28" s="10"/>
      <c r="U28">
        <f>5.9827*EXP(0.3989*M28)</f>
        <v>134.32899414161534</v>
      </c>
      <c r="V28">
        <f>U28/M28</f>
        <v>17.221665915591711</v>
      </c>
      <c r="X28">
        <f t="shared" si="5"/>
        <v>133.10439498027048</v>
      </c>
      <c r="Y28">
        <f t="shared" si="6"/>
        <v>17.064666023111602</v>
      </c>
      <c r="AL28">
        <v>2021</v>
      </c>
      <c r="AM28">
        <v>7719570</v>
      </c>
      <c r="AN28">
        <f t="shared" si="7"/>
        <v>7.71957</v>
      </c>
      <c r="AO28" s="10">
        <f t="shared" si="9"/>
        <v>9.7976760278730701E-3</v>
      </c>
      <c r="AQ28" s="21">
        <f t="shared" si="10"/>
        <v>5.0849141285622013E-2</v>
      </c>
      <c r="AR28" s="21"/>
      <c r="AS28" s="24"/>
      <c r="BJ28">
        <v>2020</v>
      </c>
      <c r="BK28">
        <v>107.67261459800001</v>
      </c>
    </row>
    <row r="29" spans="3:63" x14ac:dyDescent="0.35">
      <c r="C29">
        <v>22</v>
      </c>
      <c r="D29">
        <v>2021</v>
      </c>
      <c r="E29" s="3"/>
      <c r="F29" s="11">
        <v>133.35090682499137</v>
      </c>
      <c r="G29" s="11">
        <v>134.54</v>
      </c>
      <c r="H29" s="3">
        <v>136.99457142857142</v>
      </c>
      <c r="L29">
        <v>2021</v>
      </c>
      <c r="M29">
        <v>7.88</v>
      </c>
      <c r="N29">
        <v>7.88</v>
      </c>
      <c r="P29" s="30">
        <f t="shared" si="1"/>
        <v>134.54</v>
      </c>
      <c r="Q29" s="4">
        <f t="shared" si="2"/>
        <v>17.073604060913706</v>
      </c>
      <c r="R29" s="4">
        <f t="shared" si="3"/>
        <v>16.922703911800934</v>
      </c>
      <c r="S29" s="10">
        <f t="shared" si="8"/>
        <v>5.0849141285622013E-2</v>
      </c>
      <c r="T29" s="10"/>
      <c r="U29">
        <f t="shared" ref="U29:U92" si="11">5.9827*EXP(0.3989*M29)</f>
        <v>138.68483311892862</v>
      </c>
      <c r="V29">
        <f t="shared" ref="V29:V92" si="12">U29/M29</f>
        <v>17.599598111539166</v>
      </c>
      <c r="X29">
        <f t="shared" si="5"/>
        <v>137.14652984495123</v>
      </c>
      <c r="Y29">
        <f t="shared" si="6"/>
        <v>17.404381960019194</v>
      </c>
      <c r="AL29">
        <v>2022</v>
      </c>
      <c r="AM29">
        <v>7789650</v>
      </c>
      <c r="AN29">
        <f t="shared" si="7"/>
        <v>7.78965</v>
      </c>
      <c r="AO29" s="10">
        <f t="shared" si="9"/>
        <v>9.0782258597306154E-3</v>
      </c>
      <c r="AQ29" s="21">
        <f t="shared" si="10"/>
        <v>2.5564110792291928E-2</v>
      </c>
      <c r="AR29" s="21"/>
      <c r="AS29" s="24"/>
      <c r="BJ29">
        <v>2021</v>
      </c>
      <c r="BK29">
        <v>112.79809974999999</v>
      </c>
    </row>
    <row r="30" spans="3:63" x14ac:dyDescent="0.35">
      <c r="C30">
        <v>23</v>
      </c>
      <c r="D30">
        <v>2022</v>
      </c>
      <c r="E30" s="3"/>
      <c r="F30" s="11">
        <v>137.12365079208837</v>
      </c>
      <c r="G30" s="11">
        <v>139.03</v>
      </c>
      <c r="H30" s="3">
        <v>142.08851940573223</v>
      </c>
      <c r="L30">
        <v>2022</v>
      </c>
      <c r="M30">
        <v>7.94</v>
      </c>
      <c r="N30">
        <v>7.94</v>
      </c>
      <c r="P30" s="30">
        <f t="shared" si="1"/>
        <v>139.03</v>
      </c>
      <c r="Q30" s="4">
        <f t="shared" si="2"/>
        <v>17.510075566750629</v>
      </c>
      <c r="R30" s="4">
        <f t="shared" si="3"/>
        <v>17.269981208071581</v>
      </c>
      <c r="S30" s="10">
        <f t="shared" si="8"/>
        <v>2.5564110792291928E-2</v>
      </c>
      <c r="T30" s="10"/>
      <c r="U30">
        <f t="shared" si="11"/>
        <v>142.04415657828216</v>
      </c>
      <c r="V30">
        <f t="shared" si="12"/>
        <v>17.889692264267275</v>
      </c>
      <c r="X30">
        <f t="shared" si="5"/>
        <v>140.24898209077486</v>
      </c>
      <c r="Y30">
        <f t="shared" si="6"/>
        <v>17.663599759543434</v>
      </c>
      <c r="AL30">
        <v>2023</v>
      </c>
      <c r="AM30">
        <v>7854020</v>
      </c>
      <c r="AN30">
        <f t="shared" si="7"/>
        <v>7.8540200000000002</v>
      </c>
      <c r="AO30" s="10">
        <f t="shared" si="9"/>
        <v>8.2635291701167457E-3</v>
      </c>
      <c r="AQ30" s="21">
        <f t="shared" si="10"/>
        <v>2.4272058689495113E-2</v>
      </c>
      <c r="AR30" s="21"/>
      <c r="AS30" s="24"/>
      <c r="BJ30">
        <v>2022</v>
      </c>
      <c r="BK30">
        <v>117.682127618</v>
      </c>
    </row>
    <row r="31" spans="3:63" x14ac:dyDescent="0.35">
      <c r="C31">
        <v>24</v>
      </c>
      <c r="D31">
        <v>2023</v>
      </c>
      <c r="E31" s="3"/>
      <c r="F31" s="11">
        <v>140.99490132340219</v>
      </c>
      <c r="G31" s="11">
        <v>143.66</v>
      </c>
      <c r="H31" s="3">
        <v>147.36066853974776</v>
      </c>
      <c r="L31">
        <v>2023</v>
      </c>
      <c r="M31">
        <v>8.01</v>
      </c>
      <c r="N31">
        <v>8.01</v>
      </c>
      <c r="P31" s="30">
        <f t="shared" si="1"/>
        <v>143.66</v>
      </c>
      <c r="Q31" s="4">
        <f t="shared" si="2"/>
        <v>17.935081148564294</v>
      </c>
      <c r="R31" s="4">
        <f t="shared" si="3"/>
        <v>17.602359715780548</v>
      </c>
      <c r="S31" s="10">
        <f t="shared" si="8"/>
        <v>2.4272058689495113E-2</v>
      </c>
      <c r="T31" s="10"/>
      <c r="U31">
        <f t="shared" si="11"/>
        <v>146.06635008040544</v>
      </c>
      <c r="V31">
        <f t="shared" si="12"/>
        <v>18.235499385818407</v>
      </c>
      <c r="X31">
        <f t="shared" si="5"/>
        <v>143.94694186075827</v>
      </c>
      <c r="Y31">
        <f t="shared" si="6"/>
        <v>17.970904102466701</v>
      </c>
      <c r="AL31">
        <v>2024</v>
      </c>
      <c r="AM31">
        <v>7920800</v>
      </c>
      <c r="AN31">
        <f t="shared" si="7"/>
        <v>7.9207999999999998</v>
      </c>
      <c r="AO31" s="10">
        <f t="shared" si="9"/>
        <v>8.5026521450162207E-3</v>
      </c>
      <c r="AQ31" s="21">
        <f t="shared" si="10"/>
        <v>2.4045360125599213E-2</v>
      </c>
      <c r="AR31" s="21"/>
      <c r="AS31" s="24"/>
      <c r="BJ31">
        <v>2023</v>
      </c>
      <c r="BK31">
        <v>119.28070661</v>
      </c>
    </row>
    <row r="32" spans="3:63" x14ac:dyDescent="0.35">
      <c r="C32">
        <v>25</v>
      </c>
      <c r="D32">
        <v>2024</v>
      </c>
      <c r="E32" s="3"/>
      <c r="F32" s="11">
        <v>144.9386781409678</v>
      </c>
      <c r="G32" s="11">
        <v>148.4</v>
      </c>
      <c r="H32" s="3">
        <v>152.77793617867783</v>
      </c>
      <c r="L32">
        <v>2024</v>
      </c>
      <c r="M32">
        <v>8.08</v>
      </c>
      <c r="N32">
        <v>8.08</v>
      </c>
      <c r="P32" s="30">
        <f t="shared" si="1"/>
        <v>148.4</v>
      </c>
      <c r="Q32" s="4">
        <f t="shared" si="2"/>
        <v>18.366336633663366</v>
      </c>
      <c r="R32" s="4">
        <f t="shared" si="3"/>
        <v>17.93795521546631</v>
      </c>
      <c r="S32" s="10">
        <f t="shared" si="8"/>
        <v>2.4045360125599213E-2</v>
      </c>
      <c r="T32" s="10"/>
      <c r="U32">
        <f t="shared" si="11"/>
        <v>150.2024380288633</v>
      </c>
      <c r="V32">
        <f t="shared" si="12"/>
        <v>18.589410647136546</v>
      </c>
      <c r="X32">
        <f t="shared" si="5"/>
        <v>147.73112282570705</v>
      </c>
      <c r="Y32">
        <f t="shared" si="6"/>
        <v>18.283554805161764</v>
      </c>
      <c r="AL32">
        <v>2025</v>
      </c>
      <c r="AM32">
        <v>7994120</v>
      </c>
      <c r="AN32">
        <f t="shared" si="7"/>
        <v>7.9941199999999997</v>
      </c>
      <c r="AO32" s="10">
        <f t="shared" si="9"/>
        <v>9.2566407433591902E-3</v>
      </c>
      <c r="AQ32" s="21">
        <f t="shared" si="10"/>
        <v>2.3879086534486449E-2</v>
      </c>
      <c r="AR32" s="21"/>
      <c r="AS32" s="24"/>
      <c r="BJ32">
        <v>2024</v>
      </c>
      <c r="BK32">
        <v>122.890148342</v>
      </c>
    </row>
    <row r="33" spans="3:63" x14ac:dyDescent="0.35">
      <c r="C33">
        <v>26</v>
      </c>
      <c r="D33">
        <v>2025</v>
      </c>
      <c r="E33" s="3"/>
      <c r="F33" s="11">
        <v>148.96263306164155</v>
      </c>
      <c r="G33" s="11">
        <v>153.26</v>
      </c>
      <c r="H33" s="3">
        <v>158.35260711702119</v>
      </c>
      <c r="L33">
        <v>2025</v>
      </c>
      <c r="M33">
        <v>8.15</v>
      </c>
      <c r="N33">
        <v>8.15</v>
      </c>
      <c r="P33" s="30">
        <f t="shared" si="1"/>
        <v>153.26</v>
      </c>
      <c r="Q33" s="4">
        <f t="shared" si="2"/>
        <v>18.804907975460122</v>
      </c>
      <c r="R33" s="4">
        <f t="shared" si="3"/>
        <v>18.277623688544974</v>
      </c>
      <c r="S33" s="10">
        <f t="shared" si="8"/>
        <v>2.3879086534486449E-2</v>
      </c>
      <c r="T33" s="10"/>
      <c r="U33">
        <f t="shared" si="11"/>
        <v>154.45564551585932</v>
      </c>
      <c r="V33">
        <f t="shared" si="12"/>
        <v>18.951612946731203</v>
      </c>
      <c r="X33">
        <f t="shared" si="5"/>
        <v>151.60340578412379</v>
      </c>
      <c r="Y33">
        <f t="shared" si="6"/>
        <v>18.60164488148758</v>
      </c>
      <c r="AL33">
        <v>2026</v>
      </c>
      <c r="AM33">
        <v>8067460</v>
      </c>
      <c r="AN33">
        <f t="shared" si="7"/>
        <v>8.0674600000000005</v>
      </c>
      <c r="AO33" s="10">
        <f t="shared" si="9"/>
        <v>9.1742430686556631E-3</v>
      </c>
      <c r="AQ33" s="21">
        <f t="shared" si="10"/>
        <v>2.2263566594557638E-2</v>
      </c>
      <c r="AR33" s="21"/>
      <c r="AS33" s="24"/>
      <c r="BJ33">
        <v>2025</v>
      </c>
      <c r="BK33">
        <v>130.101851619</v>
      </c>
    </row>
    <row r="34" spans="3:63" x14ac:dyDescent="0.35">
      <c r="C34">
        <v>27</v>
      </c>
      <c r="D34">
        <v>2026</v>
      </c>
      <c r="E34" s="3"/>
      <c r="F34" s="11">
        <v>153.04131801070108</v>
      </c>
      <c r="G34" s="11">
        <v>158.21</v>
      </c>
      <c r="H34" s="3">
        <v>164.05107133161235</v>
      </c>
      <c r="L34">
        <v>2026</v>
      </c>
      <c r="M34">
        <v>8.23</v>
      </c>
      <c r="N34">
        <v>8.23</v>
      </c>
      <c r="P34" s="30">
        <f t="shared" si="1"/>
        <v>158.21</v>
      </c>
      <c r="Q34" s="4">
        <f t="shared" si="2"/>
        <v>19.223572296476306</v>
      </c>
      <c r="R34" s="4">
        <f t="shared" si="3"/>
        <v>18.595542893159305</v>
      </c>
      <c r="S34" s="10">
        <f t="shared" si="8"/>
        <v>2.2263566594557638E-2</v>
      </c>
      <c r="T34" s="10"/>
      <c r="U34">
        <f t="shared" si="11"/>
        <v>159.46412432792272</v>
      </c>
      <c r="V34">
        <f t="shared" si="12"/>
        <v>19.3759567834657</v>
      </c>
      <c r="X34">
        <f t="shared" si="5"/>
        <v>156.1392170058418</v>
      </c>
      <c r="Y34">
        <f t="shared" si="6"/>
        <v>18.971958323917594</v>
      </c>
      <c r="AL34">
        <v>2027</v>
      </c>
      <c r="AM34">
        <v>8140010</v>
      </c>
      <c r="AN34">
        <f t="shared" si="7"/>
        <v>8.1400100000000002</v>
      </c>
      <c r="AO34" s="10">
        <f t="shared" si="9"/>
        <v>8.9929172254958889E-3</v>
      </c>
      <c r="AQ34" s="21">
        <f t="shared" si="10"/>
        <v>2.3153990083334408E-2</v>
      </c>
      <c r="AR34" s="21"/>
      <c r="AS34" s="24"/>
      <c r="BJ34">
        <v>2026</v>
      </c>
      <c r="BK34">
        <v>134.17192977799999</v>
      </c>
    </row>
    <row r="35" spans="3:63" x14ac:dyDescent="0.35">
      <c r="C35">
        <v>28</v>
      </c>
      <c r="D35">
        <v>2027</v>
      </c>
      <c r="E35" s="3"/>
      <c r="F35" s="11">
        <v>157.17437834768535</v>
      </c>
      <c r="G35" s="11">
        <v>163.25</v>
      </c>
      <c r="H35" s="3">
        <v>169.87387177508484</v>
      </c>
      <c r="L35">
        <v>2027</v>
      </c>
      <c r="M35">
        <v>8.3000000000000007</v>
      </c>
      <c r="N35">
        <v>8.3000000000000007</v>
      </c>
      <c r="P35" s="30">
        <f t="shared" si="1"/>
        <v>163.25</v>
      </c>
      <c r="Q35" s="4">
        <f t="shared" si="2"/>
        <v>19.668674698795179</v>
      </c>
      <c r="R35" s="4">
        <f t="shared" si="3"/>
        <v>18.93667209008257</v>
      </c>
      <c r="S35" s="10">
        <f t="shared" si="8"/>
        <v>2.3153990083334408E-2</v>
      </c>
      <c r="T35" s="10"/>
      <c r="U35">
        <f t="shared" si="11"/>
        <v>163.97959036428927</v>
      </c>
      <c r="V35">
        <f t="shared" si="12"/>
        <v>19.756577152324006</v>
      </c>
      <c r="X35">
        <f t="shared" si="5"/>
        <v>160.20680727746657</v>
      </c>
      <c r="Y35">
        <f t="shared" si="6"/>
        <v>19.30202497318874</v>
      </c>
      <c r="AL35">
        <v>2028</v>
      </c>
      <c r="AM35">
        <v>8211710</v>
      </c>
      <c r="AN35">
        <f t="shared" si="7"/>
        <v>8.2117100000000001</v>
      </c>
      <c r="AO35" s="10">
        <f t="shared" si="9"/>
        <v>8.8083429872936048E-3</v>
      </c>
      <c r="AQ35" s="21">
        <f t="shared" si="10"/>
        <v>2.2798187210576915E-2</v>
      </c>
      <c r="AR35" s="21"/>
      <c r="AS35" s="24"/>
      <c r="BJ35">
        <v>2027</v>
      </c>
      <c r="BK35">
        <v>134.4395298</v>
      </c>
    </row>
    <row r="36" spans="3:63" x14ac:dyDescent="0.35">
      <c r="C36">
        <v>29</v>
      </c>
      <c r="D36">
        <v>2028</v>
      </c>
      <c r="E36" s="3"/>
      <c r="F36" s="11">
        <v>161.36146904927611</v>
      </c>
      <c r="G36" s="11">
        <v>168.38</v>
      </c>
      <c r="H36" s="3">
        <v>175.8215435004609</v>
      </c>
      <c r="L36">
        <v>2028</v>
      </c>
      <c r="M36">
        <v>8.3699999999999992</v>
      </c>
      <c r="N36">
        <v>8.3699999999999992</v>
      </c>
      <c r="P36" s="30">
        <f t="shared" si="1"/>
        <v>168.38</v>
      </c>
      <c r="Q36" s="4">
        <f t="shared" si="2"/>
        <v>20.117084826762248</v>
      </c>
      <c r="R36" s="4">
        <f t="shared" si="3"/>
        <v>19.278550662995954</v>
      </c>
      <c r="S36" s="10">
        <f t="shared" si="8"/>
        <v>2.2798187210576915E-2</v>
      </c>
      <c r="T36" s="10"/>
      <c r="U36">
        <f t="shared" si="11"/>
        <v>168.62291859920049</v>
      </c>
      <c r="V36">
        <f t="shared" si="12"/>
        <v>20.146107359522162</v>
      </c>
      <c r="X36">
        <f t="shared" si="5"/>
        <v>164.36867051187761</v>
      </c>
      <c r="Y36">
        <f t="shared" si="6"/>
        <v>19.637833991861125</v>
      </c>
      <c r="AL36">
        <v>2029</v>
      </c>
      <c r="AM36">
        <v>8282500</v>
      </c>
      <c r="AN36">
        <f t="shared" si="7"/>
        <v>8.2825000000000006</v>
      </c>
      <c r="AO36" s="10">
        <f t="shared" si="9"/>
        <v>8.6206161688613392E-3</v>
      </c>
      <c r="AQ36" s="21">
        <f t="shared" si="10"/>
        <v>2.2450347864709119E-2</v>
      </c>
      <c r="AR36" s="21"/>
      <c r="AS36" s="24"/>
      <c r="BJ36">
        <v>2028</v>
      </c>
      <c r="BK36">
        <v>136.58416920500002</v>
      </c>
    </row>
    <row r="37" spans="3:63" x14ac:dyDescent="0.35">
      <c r="C37">
        <v>30</v>
      </c>
      <c r="D37">
        <v>2029</v>
      </c>
      <c r="E37" s="3"/>
      <c r="F37" s="11">
        <v>165.60225428459086</v>
      </c>
      <c r="G37" s="11">
        <v>173.6</v>
      </c>
      <c r="H37" s="3">
        <v>181.89461390311925</v>
      </c>
      <c r="L37">
        <v>2029</v>
      </c>
      <c r="M37">
        <v>8.44</v>
      </c>
      <c r="N37">
        <v>8.44</v>
      </c>
      <c r="P37" s="30">
        <f t="shared" si="1"/>
        <v>173.6</v>
      </c>
      <c r="Q37" s="4">
        <f t="shared" si="2"/>
        <v>20.568720379146921</v>
      </c>
      <c r="R37" s="4">
        <f t="shared" si="3"/>
        <v>19.621120175899392</v>
      </c>
      <c r="S37" s="10">
        <f t="shared" si="8"/>
        <v>2.2450347864709119E-2</v>
      </c>
      <c r="T37" s="10"/>
      <c r="U37">
        <f t="shared" si="11"/>
        <v>173.39772964272984</v>
      </c>
      <c r="V37">
        <f t="shared" si="12"/>
        <v>20.544754697005907</v>
      </c>
      <c r="X37">
        <f t="shared" si="5"/>
        <v>168.62685579200661</v>
      </c>
      <c r="Y37">
        <f t="shared" si="6"/>
        <v>19.979485283413105</v>
      </c>
      <c r="AL37">
        <v>2030</v>
      </c>
      <c r="AM37">
        <v>8352310</v>
      </c>
      <c r="AN37">
        <f t="shared" si="7"/>
        <v>8.3523099999999992</v>
      </c>
      <c r="AO37" s="10">
        <f t="shared" si="9"/>
        <v>8.4286145487471043E-3</v>
      </c>
      <c r="AQ37" s="21">
        <f t="shared" si="10"/>
        <v>2.1996079429459359E-2</v>
      </c>
      <c r="AR37" s="21"/>
      <c r="AS37" s="24"/>
      <c r="BJ37">
        <v>2029</v>
      </c>
      <c r="BK37">
        <v>139.047498942</v>
      </c>
    </row>
    <row r="38" spans="3:63" x14ac:dyDescent="0.35">
      <c r="C38">
        <v>31</v>
      </c>
      <c r="D38">
        <v>2030</v>
      </c>
      <c r="E38" s="3"/>
      <c r="F38" s="11">
        <v>169.88023318133332</v>
      </c>
      <c r="G38" s="11">
        <v>178.89</v>
      </c>
      <c r="H38" s="3">
        <v>188.07025459476711</v>
      </c>
      <c r="L38">
        <v>2030</v>
      </c>
      <c r="M38">
        <v>8.51</v>
      </c>
      <c r="N38">
        <v>8.51</v>
      </c>
      <c r="P38" s="30">
        <f t="shared" si="1"/>
        <v>178.89</v>
      </c>
      <c r="Q38" s="4">
        <f t="shared" si="2"/>
        <v>21.021151586368976</v>
      </c>
      <c r="R38" s="4">
        <f t="shared" si="3"/>
        <v>19.962424580650215</v>
      </c>
      <c r="S38" s="10">
        <f t="shared" si="8"/>
        <v>2.1996079429459359E-2</v>
      </c>
      <c r="T38" s="10"/>
      <c r="U38">
        <f t="shared" si="11"/>
        <v>178.30774662795912</v>
      </c>
      <c r="V38">
        <f t="shared" si="12"/>
        <v>20.952731683661472</v>
      </c>
      <c r="X38">
        <f t="shared" si="5"/>
        <v>172.98345496483051</v>
      </c>
      <c r="Y38">
        <f t="shared" si="6"/>
        <v>20.327080489404292</v>
      </c>
      <c r="AL38">
        <v>2031</v>
      </c>
      <c r="AM38">
        <v>8421080</v>
      </c>
      <c r="AN38">
        <f t="shared" si="7"/>
        <v>8.4210799999999999</v>
      </c>
      <c r="AO38" s="10">
        <f t="shared" si="9"/>
        <v>8.2336503314652809E-3</v>
      </c>
      <c r="AQ38" s="21">
        <f t="shared" si="10"/>
        <v>2.1670477397460752E-2</v>
      </c>
      <c r="AR38" s="21"/>
      <c r="AS38" s="24"/>
      <c r="BJ38">
        <v>2030</v>
      </c>
      <c r="BK38">
        <v>137.88765668799999</v>
      </c>
    </row>
    <row r="39" spans="3:63" x14ac:dyDescent="0.35">
      <c r="C39">
        <v>32</v>
      </c>
      <c r="D39">
        <v>2031</v>
      </c>
      <c r="E39" s="3"/>
      <c r="F39" s="11">
        <v>174.21140589444249</v>
      </c>
      <c r="G39" s="11">
        <v>184.27</v>
      </c>
      <c r="H39" s="3">
        <v>194.37216977706547</v>
      </c>
      <c r="L39">
        <v>2031</v>
      </c>
      <c r="M39">
        <v>8.58</v>
      </c>
      <c r="N39">
        <v>8.58</v>
      </c>
      <c r="P39" s="30">
        <f t="shared" si="1"/>
        <v>184.27</v>
      </c>
      <c r="Q39" s="4">
        <f t="shared" si="2"/>
        <v>21.476689976689979</v>
      </c>
      <c r="R39" s="4">
        <f t="shared" si="3"/>
        <v>20.304359661356933</v>
      </c>
      <c r="S39" s="10">
        <f t="shared" si="8"/>
        <v>2.1670477397460752E-2</v>
      </c>
      <c r="T39" s="10"/>
      <c r="U39">
        <f t="shared" si="11"/>
        <v>183.35679811407206</v>
      </c>
      <c r="V39">
        <f t="shared" si="12"/>
        <v>21.37025619045129</v>
      </c>
      <c r="X39">
        <f t="shared" si="5"/>
        <v>177.440603509147</v>
      </c>
      <c r="Y39">
        <f t="shared" si="6"/>
        <v>20.680723019714101</v>
      </c>
      <c r="AL39">
        <v>2032</v>
      </c>
      <c r="AM39">
        <v>8488770</v>
      </c>
      <c r="AN39">
        <f t="shared" si="7"/>
        <v>8.4887700000000006</v>
      </c>
      <c r="AO39" s="10">
        <f t="shared" si="9"/>
        <v>8.0381613759756831E-3</v>
      </c>
      <c r="AQ39" s="21">
        <f t="shared" si="10"/>
        <v>2.124433516914559E-2</v>
      </c>
      <c r="AR39" s="21"/>
      <c r="AS39" s="24"/>
      <c r="BJ39">
        <v>2031</v>
      </c>
      <c r="BK39">
        <v>138.13189244399999</v>
      </c>
    </row>
    <row r="40" spans="3:63" x14ac:dyDescent="0.35">
      <c r="C40">
        <v>33</v>
      </c>
      <c r="D40">
        <v>2032</v>
      </c>
      <c r="E40" s="3"/>
      <c r="F40" s="11">
        <v>178.57942867083406</v>
      </c>
      <c r="G40" s="11">
        <v>189.72</v>
      </c>
      <c r="H40" s="3">
        <v>200.77736216384972</v>
      </c>
      <c r="L40">
        <v>2032</v>
      </c>
      <c r="M40">
        <v>8.65</v>
      </c>
      <c r="N40">
        <v>8.65</v>
      </c>
      <c r="P40" s="30">
        <f t="shared" si="1"/>
        <v>189.72</v>
      </c>
      <c r="Q40" s="4">
        <f t="shared" si="2"/>
        <v>21.932947976878612</v>
      </c>
      <c r="R40" s="4">
        <f t="shared" si="3"/>
        <v>20.645020655587754</v>
      </c>
      <c r="S40" s="10">
        <f t="shared" si="8"/>
        <v>2.124433516914559E-2</v>
      </c>
      <c r="T40" s="10"/>
      <c r="U40">
        <f t="shared" si="11"/>
        <v>188.54882107165244</v>
      </c>
      <c r="V40">
        <f t="shared" si="12"/>
        <v>21.797551568977159</v>
      </c>
      <c r="X40">
        <f t="shared" si="5"/>
        <v>182.00048142059924</v>
      </c>
      <c r="Y40">
        <f t="shared" si="6"/>
        <v>21.040518083306271</v>
      </c>
      <c r="AL40">
        <v>2033</v>
      </c>
      <c r="AM40">
        <v>8555300</v>
      </c>
      <c r="AN40">
        <f t="shared" si="7"/>
        <v>8.5553000000000008</v>
      </c>
      <c r="AO40" s="10">
        <f t="shared" si="9"/>
        <v>7.8374134297429787E-3</v>
      </c>
      <c r="AQ40" s="21">
        <f t="shared" si="10"/>
        <v>2.2058793271515054E-2</v>
      </c>
      <c r="AR40" s="21"/>
      <c r="AS40" s="24"/>
      <c r="BJ40">
        <v>2032</v>
      </c>
      <c r="BK40">
        <v>144.55837273499998</v>
      </c>
    </row>
    <row r="41" spans="3:63" x14ac:dyDescent="0.35">
      <c r="C41">
        <v>34</v>
      </c>
      <c r="D41">
        <v>2033</v>
      </c>
      <c r="E41" s="3"/>
      <c r="F41" s="11">
        <v>182.99218439322118</v>
      </c>
      <c r="G41" s="11">
        <v>195.25</v>
      </c>
      <c r="H41" s="3">
        <v>207.29789354048765</v>
      </c>
      <c r="L41">
        <v>2033</v>
      </c>
      <c r="M41">
        <v>8.7100000000000009</v>
      </c>
      <c r="N41">
        <v>8.7100000000000009</v>
      </c>
      <c r="P41" s="30">
        <f t="shared" si="1"/>
        <v>195.25</v>
      </c>
      <c r="Q41" s="4">
        <f t="shared" si="2"/>
        <v>22.416762342135474</v>
      </c>
      <c r="R41" s="4">
        <f t="shared" si="3"/>
        <v>21.009435636420339</v>
      </c>
      <c r="S41" s="10">
        <f t="shared" si="8"/>
        <v>2.2058793271515054E-2</v>
      </c>
      <c r="T41" s="10"/>
      <c r="U41">
        <f t="shared" si="11"/>
        <v>193.11598579770629</v>
      </c>
      <c r="V41">
        <f t="shared" si="12"/>
        <v>22.171754971034016</v>
      </c>
      <c r="X41">
        <f t="shared" si="5"/>
        <v>185.99239804683839</v>
      </c>
      <c r="Y41">
        <f t="shared" si="6"/>
        <v>21.353891853827598</v>
      </c>
      <c r="AL41">
        <v>2034</v>
      </c>
      <c r="AM41">
        <v>8620600</v>
      </c>
      <c r="AN41">
        <f t="shared" si="7"/>
        <v>8.6205999999999996</v>
      </c>
      <c r="AO41" s="10">
        <f t="shared" si="9"/>
        <v>7.6326955220737958E-3</v>
      </c>
      <c r="AQ41" s="21">
        <f t="shared" si="10"/>
        <v>2.053065545894972E-2</v>
      </c>
      <c r="AR41" s="21"/>
      <c r="AS41" s="24"/>
      <c r="BJ41">
        <v>2033</v>
      </c>
      <c r="BK41">
        <v>150.09964652400001</v>
      </c>
    </row>
    <row r="42" spans="3:63" x14ac:dyDescent="0.35">
      <c r="C42">
        <v>35</v>
      </c>
      <c r="D42">
        <v>2034</v>
      </c>
      <c r="E42" s="3"/>
      <c r="F42" s="11">
        <v>187.44947348312235</v>
      </c>
      <c r="G42" s="11">
        <v>200.86</v>
      </c>
      <c r="H42" s="3">
        <v>213.93414658138917</v>
      </c>
      <c r="L42">
        <v>2034</v>
      </c>
      <c r="M42">
        <v>8.7799999999999994</v>
      </c>
      <c r="N42">
        <v>8.7799999999999994</v>
      </c>
      <c r="P42" s="30">
        <f t="shared" si="1"/>
        <v>200.86</v>
      </c>
      <c r="Q42" s="4">
        <f t="shared" si="2"/>
        <v>22.876993166287019</v>
      </c>
      <c r="R42" s="4">
        <f t="shared" si="3"/>
        <v>21.34959834659708</v>
      </c>
      <c r="S42" s="10">
        <f t="shared" si="8"/>
        <v>2.053065545894972E-2</v>
      </c>
      <c r="T42" s="10"/>
      <c r="U42">
        <f t="shared" si="11"/>
        <v>198.58435480311201</v>
      </c>
      <c r="V42">
        <f t="shared" si="12"/>
        <v>22.617808064135765</v>
      </c>
      <c r="X42">
        <f t="shared" si="5"/>
        <v>190.7489983324331</v>
      </c>
      <c r="Y42">
        <f t="shared" si="6"/>
        <v>21.725398443329514</v>
      </c>
      <c r="AL42">
        <v>2035</v>
      </c>
      <c r="AM42">
        <v>8684630</v>
      </c>
      <c r="AN42">
        <f t="shared" si="7"/>
        <v>8.6846300000000003</v>
      </c>
      <c r="AO42" s="10">
        <f t="shared" si="9"/>
        <v>7.4275572465953843E-3</v>
      </c>
      <c r="AQ42" s="21">
        <f t="shared" si="10"/>
        <v>2.009573523116126E-2</v>
      </c>
      <c r="AR42" s="21"/>
      <c r="AS42" s="24"/>
      <c r="BJ42">
        <v>2034</v>
      </c>
      <c r="BK42">
        <v>150.48938214499998</v>
      </c>
    </row>
    <row r="43" spans="3:63" x14ac:dyDescent="0.35">
      <c r="C43">
        <v>36</v>
      </c>
      <c r="D43">
        <v>2035</v>
      </c>
      <c r="E43" s="3"/>
      <c r="F43" s="11">
        <v>191.93527721306648</v>
      </c>
      <c r="G43" s="11">
        <v>206.53</v>
      </c>
      <c r="H43" s="3">
        <v>220.66276560507904</v>
      </c>
      <c r="L43">
        <v>2035</v>
      </c>
      <c r="M43">
        <v>8.85</v>
      </c>
      <c r="N43">
        <v>8.85</v>
      </c>
      <c r="P43" s="30">
        <f t="shared" si="1"/>
        <v>206.53</v>
      </c>
      <c r="Q43" s="4">
        <f t="shared" si="2"/>
        <v>23.33672316384181</v>
      </c>
      <c r="R43" s="4">
        <f t="shared" si="3"/>
        <v>21.687601944979264</v>
      </c>
      <c r="S43" s="10">
        <f t="shared" si="8"/>
        <v>2.009573523116126E-2</v>
      </c>
      <c r="T43" s="10"/>
      <c r="U43">
        <f t="shared" si="11"/>
        <v>204.20756888494046</v>
      </c>
      <c r="V43">
        <f t="shared" si="12"/>
        <v>23.074301568919825</v>
      </c>
      <c r="X43">
        <f t="shared" si="5"/>
        <v>195.6148099680421</v>
      </c>
      <c r="Y43">
        <f t="shared" si="6"/>
        <v>22.103368357970858</v>
      </c>
      <c r="AL43">
        <v>2036</v>
      </c>
      <c r="AM43">
        <v>8747310</v>
      </c>
      <c r="AN43">
        <f t="shared" si="7"/>
        <v>8.7473100000000006</v>
      </c>
      <c r="AO43" s="10">
        <f t="shared" si="9"/>
        <v>7.2173483499009539E-3</v>
      </c>
      <c r="AQ43" s="21">
        <f t="shared" si="10"/>
        <v>2.087141040319751E-2</v>
      </c>
      <c r="AR43" s="21"/>
      <c r="AS43" s="24"/>
      <c r="BJ43">
        <v>2035</v>
      </c>
      <c r="BK43">
        <v>153.99887474400001</v>
      </c>
    </row>
    <row r="44" spans="3:63" x14ac:dyDescent="0.35">
      <c r="C44">
        <v>37</v>
      </c>
      <c r="D44">
        <v>2036</v>
      </c>
      <c r="E44" s="3"/>
      <c r="F44" s="11">
        <v>196.45747959006499</v>
      </c>
      <c r="G44" s="11">
        <v>212.27</v>
      </c>
      <c r="H44" s="3">
        <v>227.49580672047009</v>
      </c>
      <c r="L44">
        <v>2036</v>
      </c>
      <c r="M44">
        <v>8.91</v>
      </c>
      <c r="N44">
        <v>8.91</v>
      </c>
      <c r="P44" s="30">
        <f t="shared" si="1"/>
        <v>212.27</v>
      </c>
      <c r="Q44" s="4">
        <f t="shared" si="2"/>
        <v>23.823793490460158</v>
      </c>
      <c r="R44" s="4">
        <f t="shared" si="3"/>
        <v>22.049099841758135</v>
      </c>
      <c r="S44" s="10">
        <f t="shared" si="8"/>
        <v>2.087141040319751E-2</v>
      </c>
      <c r="T44" s="10"/>
      <c r="U44">
        <f t="shared" si="11"/>
        <v>209.15403102723135</v>
      </c>
      <c r="V44">
        <f t="shared" si="12"/>
        <v>23.474077556367156</v>
      </c>
      <c r="X44">
        <f t="shared" si="5"/>
        <v>199.87421681657827</v>
      </c>
      <c r="Y44">
        <f t="shared" si="6"/>
        <v>22.432572033286</v>
      </c>
      <c r="AL44">
        <v>2037</v>
      </c>
      <c r="AM44">
        <v>8808610</v>
      </c>
      <c r="AN44">
        <f t="shared" si="7"/>
        <v>8.8086099999999998</v>
      </c>
      <c r="AO44" s="10">
        <f t="shared" si="9"/>
        <v>7.0078687047787636E-3</v>
      </c>
      <c r="AQ44" s="21">
        <f t="shared" si="10"/>
        <v>2.0451961146851216E-2</v>
      </c>
      <c r="AR44" s="21"/>
      <c r="AS44" s="24"/>
      <c r="BJ44">
        <v>2036</v>
      </c>
      <c r="BK44">
        <v>162.75701326500001</v>
      </c>
    </row>
    <row r="45" spans="3:63" x14ac:dyDescent="0.35">
      <c r="C45">
        <v>38</v>
      </c>
      <c r="D45">
        <v>2037</v>
      </c>
      <c r="E45" s="3"/>
      <c r="F45" s="11">
        <v>201.00813954132721</v>
      </c>
      <c r="G45" s="11">
        <v>218.07</v>
      </c>
      <c r="H45" s="3">
        <v>234.42159162220983</v>
      </c>
      <c r="L45">
        <v>2037</v>
      </c>
      <c r="M45">
        <v>8.9700000000000006</v>
      </c>
      <c r="N45">
        <v>8.9700000000000006</v>
      </c>
      <c r="P45" s="30">
        <f t="shared" si="1"/>
        <v>218.07</v>
      </c>
      <c r="Q45" s="4">
        <f t="shared" si="2"/>
        <v>24.311036789297656</v>
      </c>
      <c r="R45" s="4">
        <f t="shared" si="3"/>
        <v>22.408934174061002</v>
      </c>
      <c r="S45" s="10">
        <f t="shared" si="8"/>
        <v>2.0451961146851216E-2</v>
      </c>
      <c r="T45" s="10"/>
      <c r="U45">
        <f t="shared" si="11"/>
        <v>214.2203099219509</v>
      </c>
      <c r="V45">
        <f t="shared" si="12"/>
        <v>23.881862867553053</v>
      </c>
      <c r="X45">
        <f t="shared" si="5"/>
        <v>204.21710892713079</v>
      </c>
      <c r="Y45">
        <f t="shared" si="6"/>
        <v>22.766678810159508</v>
      </c>
      <c r="AL45">
        <v>2038</v>
      </c>
      <c r="AM45">
        <v>8868490</v>
      </c>
      <c r="AN45">
        <f t="shared" si="7"/>
        <v>8.8684899999999995</v>
      </c>
      <c r="AO45" s="10">
        <f t="shared" si="9"/>
        <v>6.7978943329309871E-3</v>
      </c>
      <c r="AQ45" s="21">
        <f t="shared" si="10"/>
        <v>1.8966163742989206E-2</v>
      </c>
      <c r="AR45" s="21"/>
      <c r="AS45" s="24"/>
      <c r="BJ45">
        <v>2037</v>
      </c>
      <c r="BK45">
        <v>166.89184879500002</v>
      </c>
    </row>
    <row r="46" spans="3:63" x14ac:dyDescent="0.35">
      <c r="C46">
        <v>39</v>
      </c>
      <c r="D46">
        <v>2038</v>
      </c>
      <c r="E46" s="3"/>
      <c r="F46" s="11">
        <v>205.59507113991123</v>
      </c>
      <c r="G46" s="11">
        <v>223.94</v>
      </c>
      <c r="H46" s="3">
        <v>241.45225035061068</v>
      </c>
      <c r="L46">
        <v>2038</v>
      </c>
      <c r="M46">
        <v>9.0399999999999991</v>
      </c>
      <c r="N46">
        <v>9.0399999999999991</v>
      </c>
      <c r="P46" s="30">
        <f t="shared" si="1"/>
        <v>223.94</v>
      </c>
      <c r="Q46" s="4">
        <f t="shared" si="2"/>
        <v>24.772123893805311</v>
      </c>
      <c r="R46" s="4">
        <f t="shared" si="3"/>
        <v>22.742817603972483</v>
      </c>
      <c r="S46" s="10">
        <f t="shared" si="8"/>
        <v>1.8966163742989206E-2</v>
      </c>
      <c r="T46" s="10"/>
      <c r="U46">
        <f t="shared" si="11"/>
        <v>220.28627954257405</v>
      </c>
      <c r="V46">
        <f t="shared" si="12"/>
        <v>24.367951276833416</v>
      </c>
      <c r="X46">
        <f t="shared" si="5"/>
        <v>209.391391170318</v>
      </c>
      <c r="Y46">
        <f t="shared" si="6"/>
        <v>23.162764509990932</v>
      </c>
      <c r="AL46">
        <v>2039</v>
      </c>
      <c r="AM46">
        <v>8926900</v>
      </c>
      <c r="AN46">
        <f t="shared" si="7"/>
        <v>8.9268999999999998</v>
      </c>
      <c r="AO46" s="10">
        <f t="shared" si="9"/>
        <v>6.5862395965943232E-3</v>
      </c>
      <c r="AQ46" s="21">
        <f t="shared" si="10"/>
        <v>1.9712305199489188E-2</v>
      </c>
      <c r="AR46" s="21"/>
      <c r="AS46" s="24"/>
      <c r="BJ46">
        <v>2038</v>
      </c>
      <c r="BK46">
        <v>166.069444992</v>
      </c>
    </row>
    <row r="47" spans="3:63" x14ac:dyDescent="0.35">
      <c r="C47">
        <v>40</v>
      </c>
      <c r="D47">
        <v>2039</v>
      </c>
      <c r="E47" s="3"/>
      <c r="F47" s="11">
        <v>210.2103947818475</v>
      </c>
      <c r="G47" s="11">
        <v>229.87</v>
      </c>
      <c r="H47" s="3">
        <v>248.57603047545371</v>
      </c>
      <c r="L47">
        <v>2039</v>
      </c>
      <c r="M47">
        <v>9.1</v>
      </c>
      <c r="N47">
        <v>9.1</v>
      </c>
      <c r="P47" s="30">
        <f t="shared" si="1"/>
        <v>229.87</v>
      </c>
      <c r="Q47" s="4">
        <f t="shared" si="2"/>
        <v>25.260439560439561</v>
      </c>
      <c r="R47" s="4">
        <f t="shared" si="3"/>
        <v>23.100043382620605</v>
      </c>
      <c r="S47" s="10">
        <f t="shared" si="8"/>
        <v>1.9712305199489188E-2</v>
      </c>
      <c r="T47" s="10"/>
      <c r="U47">
        <f t="shared" si="11"/>
        <v>225.62221174221466</v>
      </c>
      <c r="V47">
        <f t="shared" si="12"/>
        <v>24.793649642001611</v>
      </c>
      <c r="X47">
        <f t="shared" si="5"/>
        <v>213.92049446955085</v>
      </c>
      <c r="Y47">
        <f t="shared" si="6"/>
        <v>23.507746645005589</v>
      </c>
      <c r="AL47">
        <v>2040</v>
      </c>
      <c r="AM47">
        <v>8983820</v>
      </c>
      <c r="AN47">
        <f t="shared" si="7"/>
        <v>8.9838199999999997</v>
      </c>
      <c r="AO47" s="10">
        <f t="shared" si="9"/>
        <v>6.376233630935646E-3</v>
      </c>
      <c r="AQ47" s="21">
        <f t="shared" si="10"/>
        <v>1.9294083631473447E-2</v>
      </c>
      <c r="AR47" s="21"/>
      <c r="AS47" s="24"/>
      <c r="BJ47">
        <v>2039</v>
      </c>
      <c r="BK47">
        <v>169.10965237999997</v>
      </c>
    </row>
    <row r="48" spans="3:63" x14ac:dyDescent="0.35">
      <c r="C48">
        <v>41</v>
      </c>
      <c r="D48">
        <v>2040</v>
      </c>
      <c r="E48" s="3"/>
      <c r="F48" s="11">
        <v>214.84635305421605</v>
      </c>
      <c r="G48" s="11">
        <v>235.85</v>
      </c>
      <c r="H48" s="3">
        <v>255.78103679789047</v>
      </c>
      <c r="L48">
        <v>2040</v>
      </c>
      <c r="M48">
        <v>9.16</v>
      </c>
      <c r="N48">
        <v>9.16</v>
      </c>
      <c r="P48" s="30">
        <f t="shared" si="1"/>
        <v>235.85</v>
      </c>
      <c r="Q48" s="4">
        <f t="shared" si="2"/>
        <v>25.747816593886462</v>
      </c>
      <c r="R48" s="4">
        <f t="shared" si="3"/>
        <v>23.454842036486468</v>
      </c>
      <c r="S48" s="10">
        <f t="shared" si="8"/>
        <v>1.9294083631473447E-2</v>
      </c>
      <c r="T48" s="10"/>
      <c r="U48">
        <f t="shared" si="11"/>
        <v>231.08739471724743</v>
      </c>
      <c r="V48">
        <f t="shared" si="12"/>
        <v>25.227881519350156</v>
      </c>
      <c r="X48">
        <f t="shared" si="5"/>
        <v>218.53806064991372</v>
      </c>
      <c r="Y48">
        <f t="shared" si="6"/>
        <v>23.857866883178353</v>
      </c>
      <c r="AL48">
        <v>2041</v>
      </c>
      <c r="AM48">
        <v>9039220</v>
      </c>
      <c r="AN48">
        <f t="shared" si="7"/>
        <v>9.0392200000000003</v>
      </c>
      <c r="AO48" s="10">
        <f t="shared" si="9"/>
        <v>6.1666418071599782E-3</v>
      </c>
      <c r="AQ48" s="21">
        <f t="shared" si="10"/>
        <v>1.8977373114368756E-2</v>
      </c>
      <c r="AR48" s="21"/>
      <c r="AS48" s="24"/>
      <c r="BJ48">
        <v>2040</v>
      </c>
      <c r="BK48">
        <v>173.440674446</v>
      </c>
    </row>
    <row r="49" spans="3:63" x14ac:dyDescent="0.35">
      <c r="C49">
        <v>42</v>
      </c>
      <c r="D49">
        <v>2041</v>
      </c>
      <c r="E49" s="3"/>
      <c r="F49" s="11">
        <v>219.51847234042768</v>
      </c>
      <c r="G49" s="11">
        <v>241.9</v>
      </c>
      <c r="H49" s="3">
        <v>263.0914860577293</v>
      </c>
      <c r="L49">
        <v>2041</v>
      </c>
      <c r="M49">
        <v>9.2200000000000006</v>
      </c>
      <c r="N49">
        <v>9.2200000000000006</v>
      </c>
      <c r="P49" s="30">
        <f t="shared" si="1"/>
        <v>241.9</v>
      </c>
      <c r="Q49" s="4">
        <f t="shared" si="2"/>
        <v>26.23644251626898</v>
      </c>
      <c r="R49" s="4">
        <f t="shared" si="3"/>
        <v>23.808944939308859</v>
      </c>
      <c r="S49" s="10">
        <f t="shared" si="8"/>
        <v>1.8977373114368756E-2</v>
      </c>
      <c r="T49" s="10"/>
      <c r="U49">
        <f t="shared" si="11"/>
        <v>236.68495927262177</v>
      </c>
      <c r="V49">
        <f t="shared" si="12"/>
        <v>25.670819877724703</v>
      </c>
      <c r="X49">
        <f t="shared" si="5"/>
        <v>223.24572013972713</v>
      </c>
      <c r="Y49">
        <f t="shared" si="6"/>
        <v>24.213201750512702</v>
      </c>
      <c r="AL49">
        <v>2042</v>
      </c>
      <c r="AM49">
        <v>9093260</v>
      </c>
      <c r="AN49">
        <f t="shared" si="7"/>
        <v>9.0932600000000008</v>
      </c>
      <c r="AO49" s="10">
        <f t="shared" si="9"/>
        <v>5.9783919408975539E-3</v>
      </c>
      <c r="AQ49" s="21">
        <f t="shared" si="10"/>
        <v>1.9646157955737875E-2</v>
      </c>
      <c r="AR49" s="21"/>
      <c r="AS49" s="24"/>
      <c r="BJ49">
        <v>2041</v>
      </c>
      <c r="BK49">
        <v>171.87162509300001</v>
      </c>
    </row>
    <row r="50" spans="3:63" x14ac:dyDescent="0.35">
      <c r="C50">
        <v>43</v>
      </c>
      <c r="D50">
        <v>2042</v>
      </c>
      <c r="E50" s="3"/>
      <c r="F50" s="11">
        <v>224.20357313076616</v>
      </c>
      <c r="G50" s="11">
        <v>247.99</v>
      </c>
      <c r="H50" s="3">
        <v>270.47128360687816</v>
      </c>
      <c r="L50">
        <v>2042</v>
      </c>
      <c r="M50">
        <v>9.27</v>
      </c>
      <c r="N50">
        <v>9.27</v>
      </c>
      <c r="P50" s="30">
        <f t="shared" si="1"/>
        <v>247.99</v>
      </c>
      <c r="Q50" s="4">
        <f t="shared" si="2"/>
        <v>26.751887810140239</v>
      </c>
      <c r="R50" s="4">
        <f t="shared" si="3"/>
        <v>24.185930219068627</v>
      </c>
      <c r="S50" s="10">
        <f t="shared" si="8"/>
        <v>1.9646157955737875E-2</v>
      </c>
      <c r="T50" s="10"/>
      <c r="U50">
        <f t="shared" si="11"/>
        <v>241.45303233212405</v>
      </c>
      <c r="V50">
        <f t="shared" si="12"/>
        <v>26.046713304436253</v>
      </c>
      <c r="X50">
        <f t="shared" si="5"/>
        <v>227.23878726573034</v>
      </c>
      <c r="Y50">
        <f t="shared" si="6"/>
        <v>24.513353534598743</v>
      </c>
      <c r="AL50">
        <v>2043</v>
      </c>
      <c r="AM50">
        <v>9145960</v>
      </c>
      <c r="AN50">
        <f t="shared" si="7"/>
        <v>9.1459600000000005</v>
      </c>
      <c r="AO50" s="10">
        <f t="shared" si="9"/>
        <v>5.795501283368143E-3</v>
      </c>
      <c r="AQ50" s="21">
        <f t="shared" si="10"/>
        <v>1.8168972429004393E-2</v>
      </c>
      <c r="AR50" s="21"/>
      <c r="AS50" s="24"/>
      <c r="BJ50">
        <v>2042</v>
      </c>
      <c r="BK50">
        <v>170.73485427</v>
      </c>
    </row>
    <row r="51" spans="3:63" x14ac:dyDescent="0.35">
      <c r="C51">
        <v>44</v>
      </c>
      <c r="D51">
        <v>2043</v>
      </c>
      <c r="E51" s="3"/>
      <c r="F51" s="11">
        <v>228.90947833492137</v>
      </c>
      <c r="G51" s="11">
        <v>254.13</v>
      </c>
      <c r="H51" s="3">
        <v>277.932533647637</v>
      </c>
      <c r="L51">
        <v>2043</v>
      </c>
      <c r="M51">
        <v>9.33</v>
      </c>
      <c r="N51">
        <v>9.33</v>
      </c>
      <c r="P51" s="30">
        <f t="shared" si="1"/>
        <v>254.13</v>
      </c>
      <c r="Q51" s="4">
        <f t="shared" si="2"/>
        <v>27.237942122186496</v>
      </c>
      <c r="R51" s="4">
        <f t="shared" si="3"/>
        <v>24.534777956583213</v>
      </c>
      <c r="S51" s="10">
        <f t="shared" si="8"/>
        <v>1.8168972429004393E-2</v>
      </c>
      <c r="T51" s="10"/>
      <c r="U51">
        <f t="shared" si="11"/>
        <v>247.3016807935586</v>
      </c>
      <c r="V51">
        <f t="shared" si="12"/>
        <v>26.506075111849796</v>
      </c>
      <c r="X51">
        <f t="shared" si="5"/>
        <v>232.11594880657296</v>
      </c>
      <c r="Y51">
        <f t="shared" si="6"/>
        <v>24.878451104670198</v>
      </c>
      <c r="AL51">
        <v>2044</v>
      </c>
      <c r="AM51">
        <v>9197280</v>
      </c>
      <c r="AN51">
        <f t="shared" si="7"/>
        <v>9.1972799999999992</v>
      </c>
      <c r="AO51" s="10">
        <f t="shared" si="9"/>
        <v>5.6112206919776142E-3</v>
      </c>
      <c r="AQ51" s="21">
        <f t="shared" si="10"/>
        <v>1.7812196193012664E-2</v>
      </c>
      <c r="AR51" s="21"/>
      <c r="AS51" s="24"/>
      <c r="BJ51">
        <v>2043</v>
      </c>
      <c r="BK51">
        <v>178.16082370300003</v>
      </c>
    </row>
    <row r="52" spans="3:63" x14ac:dyDescent="0.35">
      <c r="C52">
        <v>45</v>
      </c>
      <c r="D52">
        <v>2044</v>
      </c>
      <c r="E52" s="3"/>
      <c r="F52" s="11">
        <v>233.6362533417375</v>
      </c>
      <c r="G52" s="11">
        <v>260.32</v>
      </c>
      <c r="H52" s="3">
        <v>285.4752943314553</v>
      </c>
      <c r="L52">
        <v>2044</v>
      </c>
      <c r="M52">
        <v>9.39</v>
      </c>
      <c r="N52">
        <v>9.39</v>
      </c>
      <c r="P52" s="30">
        <f t="shared" si="1"/>
        <v>260.32</v>
      </c>
      <c r="Q52" s="4">
        <f t="shared" si="2"/>
        <v>27.723109691160808</v>
      </c>
      <c r="R52" s="4">
        <f t="shared" si="3"/>
        <v>24.881390132240416</v>
      </c>
      <c r="S52" s="10">
        <f t="shared" si="8"/>
        <v>1.7812196193012664E-2</v>
      </c>
      <c r="T52" s="10"/>
      <c r="U52">
        <f t="shared" si="11"/>
        <v>253.29199941127604</v>
      </c>
      <c r="V52">
        <f t="shared" si="12"/>
        <v>26.974653824417043</v>
      </c>
      <c r="X52">
        <f t="shared" si="5"/>
        <v>237.08798204854173</v>
      </c>
      <c r="Y52">
        <f t="shared" si="6"/>
        <v>25.248986373646616</v>
      </c>
      <c r="AL52">
        <v>2045</v>
      </c>
      <c r="AM52">
        <v>9247220</v>
      </c>
      <c r="AN52">
        <f t="shared" si="7"/>
        <v>9.2472200000000004</v>
      </c>
      <c r="AO52" s="10">
        <f t="shared" si="9"/>
        <v>5.4298662213176918E-3</v>
      </c>
      <c r="AQ52" s="21">
        <f t="shared" si="10"/>
        <v>1.8508714502620149E-2</v>
      </c>
      <c r="AR52" s="21"/>
      <c r="AS52" s="24"/>
      <c r="BJ52">
        <v>2044</v>
      </c>
      <c r="BK52">
        <v>185.62359384700002</v>
      </c>
    </row>
    <row r="53" spans="3:63" x14ac:dyDescent="0.35">
      <c r="C53">
        <v>46</v>
      </c>
      <c r="D53">
        <v>2045</v>
      </c>
      <c r="E53" s="3"/>
      <c r="F53" s="11">
        <v>238.37634987745352</v>
      </c>
      <c r="G53" s="11">
        <v>266.55</v>
      </c>
      <c r="H53" s="3">
        <v>293.08740809249082</v>
      </c>
      <c r="L53">
        <v>2045</v>
      </c>
      <c r="M53">
        <v>9.44</v>
      </c>
      <c r="N53">
        <v>9.44</v>
      </c>
      <c r="P53" s="30">
        <f t="shared" si="1"/>
        <v>266.55</v>
      </c>
      <c r="Q53" s="4">
        <f t="shared" si="2"/>
        <v>28.236228813559325</v>
      </c>
      <c r="R53" s="4">
        <f t="shared" si="3"/>
        <v>25.251731978543805</v>
      </c>
      <c r="S53" s="10">
        <f t="shared" si="8"/>
        <v>1.8508714502620149E-2</v>
      </c>
      <c r="T53" s="10"/>
      <c r="U53">
        <f t="shared" si="11"/>
        <v>258.39462512222917</v>
      </c>
      <c r="V53">
        <f t="shared" si="12"/>
        <v>27.372311983286991</v>
      </c>
      <c r="X53">
        <f t="shared" si="5"/>
        <v>241.305071895548</v>
      </c>
      <c r="Y53">
        <f t="shared" si="6"/>
        <v>25.561977955036866</v>
      </c>
      <c r="AL53">
        <v>2046</v>
      </c>
      <c r="AM53">
        <v>9295750</v>
      </c>
      <c r="AN53">
        <f t="shared" si="7"/>
        <v>9.29575</v>
      </c>
      <c r="AO53" s="10">
        <f t="shared" si="9"/>
        <v>5.2480637424003884E-3</v>
      </c>
      <c r="AQ53" s="21">
        <f t="shared" si="10"/>
        <v>1.8092833949942433E-2</v>
      </c>
      <c r="AR53" s="21"/>
      <c r="AS53" s="24"/>
      <c r="BJ53">
        <v>2045</v>
      </c>
      <c r="BK53">
        <v>185.45814933</v>
      </c>
    </row>
    <row r="54" spans="3:63" x14ac:dyDescent="0.35">
      <c r="C54">
        <v>47</v>
      </c>
      <c r="D54">
        <v>2046</v>
      </c>
      <c r="E54" s="3"/>
      <c r="F54" s="11">
        <v>243.12232277743828</v>
      </c>
      <c r="G54" s="11">
        <v>272.81</v>
      </c>
      <c r="H54" s="3">
        <v>300.75658995015243</v>
      </c>
      <c r="L54">
        <v>2046</v>
      </c>
      <c r="M54">
        <v>9.49</v>
      </c>
      <c r="N54">
        <v>9.49</v>
      </c>
      <c r="P54" s="30">
        <f t="shared" si="1"/>
        <v>272.81</v>
      </c>
      <c r="Q54" s="4">
        <f t="shared" si="2"/>
        <v>28.747102212855637</v>
      </c>
      <c r="R54" s="4">
        <f t="shared" si="3"/>
        <v>25.618790598254822</v>
      </c>
      <c r="S54" s="10">
        <f t="shared" si="8"/>
        <v>1.8092833949942433E-2</v>
      </c>
      <c r="T54" s="10"/>
      <c r="U54">
        <f t="shared" si="11"/>
        <v>263.60004440426491</v>
      </c>
      <c r="V54">
        <f t="shared" si="12"/>
        <v>27.776611633747617</v>
      </c>
      <c r="X54">
        <f t="shared" si="5"/>
        <v>245.59028122227548</v>
      </c>
      <c r="Y54">
        <f t="shared" si="6"/>
        <v>25.878849443864645</v>
      </c>
      <c r="AL54">
        <v>2047</v>
      </c>
      <c r="AM54">
        <v>9342870</v>
      </c>
      <c r="AN54">
        <f t="shared" si="7"/>
        <v>9.3428699999999996</v>
      </c>
      <c r="AO54" s="10">
        <f t="shared" si="9"/>
        <v>5.0689831374552963E-3</v>
      </c>
      <c r="AQ54" s="21">
        <f t="shared" si="10"/>
        <v>1.7694409076067563E-2</v>
      </c>
      <c r="AR54" s="21"/>
      <c r="AS54" s="24"/>
      <c r="BJ54">
        <v>2046</v>
      </c>
      <c r="BK54">
        <v>187.80722469599999</v>
      </c>
    </row>
    <row r="55" spans="3:63" x14ac:dyDescent="0.35">
      <c r="C55">
        <v>48</v>
      </c>
      <c r="D55">
        <v>2047</v>
      </c>
      <c r="E55" s="3"/>
      <c r="F55" s="11">
        <v>247.87437974668492</v>
      </c>
      <c r="G55" s="11">
        <v>279.10000000000002</v>
      </c>
      <c r="H55" s="3">
        <v>308.48271515067302</v>
      </c>
      <c r="L55">
        <v>2047</v>
      </c>
      <c r="M55">
        <v>9.5399999999999991</v>
      </c>
      <c r="N55">
        <v>9.5399999999999991</v>
      </c>
      <c r="P55" s="30">
        <f t="shared" si="1"/>
        <v>279.10000000000002</v>
      </c>
      <c r="Q55" s="4">
        <f t="shared" si="2"/>
        <v>29.255765199161431</v>
      </c>
      <c r="R55" s="4">
        <f t="shared" si="3"/>
        <v>25.982639386444962</v>
      </c>
      <c r="S55" s="10">
        <f t="shared" si="8"/>
        <v>1.7694409076067563E-2</v>
      </c>
      <c r="T55" s="10"/>
      <c r="U55">
        <f t="shared" si="11"/>
        <v>268.91032805756572</v>
      </c>
      <c r="V55">
        <f t="shared" si="12"/>
        <v>28.187665414839177</v>
      </c>
      <c r="X55">
        <f t="shared" si="5"/>
        <v>249.94465085185703</v>
      </c>
      <c r="Y55">
        <f t="shared" si="6"/>
        <v>26.199648936253361</v>
      </c>
      <c r="AL55">
        <v>2048</v>
      </c>
      <c r="AM55">
        <v>9388580</v>
      </c>
      <c r="AN55">
        <f t="shared" si="7"/>
        <v>9.3885799999999993</v>
      </c>
      <c r="AO55" s="10">
        <f t="shared" si="9"/>
        <v>4.8925009124605179E-3</v>
      </c>
      <c r="AQ55" s="21">
        <f t="shared" si="10"/>
        <v>1.7312387612648861E-2</v>
      </c>
      <c r="AR55" s="21"/>
      <c r="AS55" s="24"/>
      <c r="BJ55">
        <v>2047</v>
      </c>
      <c r="BK55">
        <v>197.94684650399998</v>
      </c>
    </row>
    <row r="56" spans="3:63" x14ac:dyDescent="0.35">
      <c r="C56">
        <v>49</v>
      </c>
      <c r="D56">
        <v>2048</v>
      </c>
      <c r="E56" s="3"/>
      <c r="F56" s="11">
        <v>252.63271814593222</v>
      </c>
      <c r="G56" s="11">
        <v>285.42</v>
      </c>
      <c r="H56" s="3">
        <v>316.26566632863404</v>
      </c>
      <c r="L56">
        <v>2048</v>
      </c>
      <c r="M56">
        <v>9.59</v>
      </c>
      <c r="N56">
        <v>9.59</v>
      </c>
      <c r="P56" s="30">
        <f t="shared" si="1"/>
        <v>285.42</v>
      </c>
      <c r="Q56" s="4">
        <f t="shared" si="2"/>
        <v>29.762252346193954</v>
      </c>
      <c r="R56" s="4">
        <f t="shared" si="3"/>
        <v>26.343349128877186</v>
      </c>
      <c r="S56" s="10">
        <f t="shared" si="8"/>
        <v>1.7312387612648861E-2</v>
      </c>
      <c r="T56" s="10"/>
      <c r="U56">
        <f t="shared" si="11"/>
        <v>274.3275885990621</v>
      </c>
      <c r="V56">
        <f t="shared" si="12"/>
        <v>28.60558796653411</v>
      </c>
      <c r="X56">
        <f t="shared" si="5"/>
        <v>254.36923694429811</v>
      </c>
      <c r="Y56">
        <f t="shared" si="6"/>
        <v>26.524425124535778</v>
      </c>
      <c r="AL56">
        <v>2049</v>
      </c>
      <c r="AM56">
        <v>9432860</v>
      </c>
      <c r="AN56">
        <f t="shared" si="7"/>
        <v>9.4328599999999998</v>
      </c>
      <c r="AO56" s="10">
        <f t="shared" si="9"/>
        <v>4.7163681834740956E-3</v>
      </c>
      <c r="AQ56" s="21">
        <f t="shared" si="10"/>
        <v>1.6876090879830219E-2</v>
      </c>
      <c r="AR56" s="21"/>
      <c r="AS56" s="24"/>
      <c r="BJ56">
        <v>2048</v>
      </c>
      <c r="BK56">
        <v>202.94281862400001</v>
      </c>
    </row>
    <row r="57" spans="3:63" x14ac:dyDescent="0.35">
      <c r="C57">
        <v>50</v>
      </c>
      <c r="D57">
        <v>2049</v>
      </c>
      <c r="E57" s="3"/>
      <c r="F57" s="11">
        <v>257.38251838806315</v>
      </c>
      <c r="G57" s="11">
        <v>291.75</v>
      </c>
      <c r="H57" s="3">
        <v>324.08064119224326</v>
      </c>
      <c r="L57">
        <v>2049</v>
      </c>
      <c r="M57">
        <v>9.64</v>
      </c>
      <c r="N57">
        <v>9.64</v>
      </c>
      <c r="P57" s="30">
        <f t="shared" si="1"/>
        <v>291.75</v>
      </c>
      <c r="Q57" s="4">
        <f t="shared" si="2"/>
        <v>30.264522821576762</v>
      </c>
      <c r="R57" s="4">
        <f t="shared" si="3"/>
        <v>26.699431368056342</v>
      </c>
      <c r="S57" s="10">
        <f t="shared" si="8"/>
        <v>1.6876090879830219E-2</v>
      </c>
      <c r="T57" s="10"/>
      <c r="U57">
        <f t="shared" si="11"/>
        <v>279.85398110282426</v>
      </c>
      <c r="V57">
        <f t="shared" si="12"/>
        <v>29.030495965023263</v>
      </c>
      <c r="X57">
        <f t="shared" si="5"/>
        <v>258.86511121677506</v>
      </c>
      <c r="Y57">
        <f t="shared" si="6"/>
        <v>26.853227304644715</v>
      </c>
      <c r="AL57">
        <v>2050</v>
      </c>
      <c r="AM57">
        <v>9475690</v>
      </c>
      <c r="AN57">
        <f t="shared" si="7"/>
        <v>9.4756900000000002</v>
      </c>
      <c r="AO57" s="10">
        <f t="shared" si="9"/>
        <v>4.5405105132483303E-3</v>
      </c>
      <c r="AQ57" s="21">
        <f t="shared" si="10"/>
        <v>1.6492943634857316E-2</v>
      </c>
      <c r="AR57" s="21"/>
      <c r="AS57" s="24"/>
      <c r="BJ57">
        <v>2049</v>
      </c>
      <c r="BK57">
        <v>199.74100927200001</v>
      </c>
    </row>
    <row r="58" spans="3:63" x14ac:dyDescent="0.35">
      <c r="C58">
        <v>51</v>
      </c>
      <c r="D58">
        <v>2050</v>
      </c>
      <c r="E58" s="3"/>
      <c r="F58" s="11">
        <v>262.13158595845294</v>
      </c>
      <c r="G58" s="11">
        <v>298.10000000000002</v>
      </c>
      <c r="H58" s="3">
        <v>331.93972969757039</v>
      </c>
      <c r="L58">
        <v>2050</v>
      </c>
      <c r="M58">
        <v>9.69</v>
      </c>
      <c r="N58">
        <v>9.69</v>
      </c>
      <c r="P58" s="30">
        <f t="shared" si="1"/>
        <v>298.10000000000002</v>
      </c>
      <c r="Q58" s="4">
        <f t="shared" si="2"/>
        <v>30.763673890608878</v>
      </c>
      <c r="R58" s="4">
        <f t="shared" si="3"/>
        <v>27.051763256806289</v>
      </c>
      <c r="S58" s="10">
        <f t="shared" si="8"/>
        <v>1.6492943634857316E-2</v>
      </c>
      <c r="T58" s="10"/>
      <c r="U58">
        <f t="shared" si="11"/>
        <v>285.4917040573863</v>
      </c>
      <c r="V58">
        <f t="shared" si="12"/>
        <v>29.462508158656998</v>
      </c>
      <c r="X58">
        <f t="shared" si="5"/>
        <v>263.43336116703989</v>
      </c>
      <c r="Y58">
        <f t="shared" si="6"/>
        <v>27.186105383595446</v>
      </c>
      <c r="AL58">
        <v>2051</v>
      </c>
      <c r="AM58">
        <v>9517080</v>
      </c>
      <c r="AN58">
        <f t="shared" si="7"/>
        <v>9.51708</v>
      </c>
      <c r="AO58" s="10">
        <f t="shared" si="9"/>
        <v>4.3680196376201241E-3</v>
      </c>
      <c r="AQ58" s="21">
        <f t="shared" si="10"/>
        <v>1.7103009019438842E-2</v>
      </c>
      <c r="AR58" s="21"/>
      <c r="AS58" s="24"/>
      <c r="BJ58">
        <v>2050</v>
      </c>
      <c r="BK58">
        <v>201.09402212300003</v>
      </c>
    </row>
    <row r="59" spans="3:63" x14ac:dyDescent="0.35">
      <c r="C59">
        <v>52</v>
      </c>
      <c r="D59">
        <v>2051</v>
      </c>
      <c r="E59" s="3"/>
      <c r="F59" s="11">
        <v>266.86525125109813</v>
      </c>
      <c r="G59" s="11">
        <v>304.45</v>
      </c>
      <c r="H59" s="3">
        <v>339.81793356233237</v>
      </c>
      <c r="L59">
        <v>2051</v>
      </c>
      <c r="M59">
        <v>9.73</v>
      </c>
      <c r="N59">
        <v>9.73</v>
      </c>
      <c r="P59" s="30">
        <f t="shared" si="1"/>
        <v>304.45</v>
      </c>
      <c r="Q59" s="4">
        <f t="shared" si="2"/>
        <v>31.289825282631035</v>
      </c>
      <c r="R59" s="4">
        <f t="shared" si="3"/>
        <v>27.427055627039888</v>
      </c>
      <c r="S59" s="10">
        <f t="shared" si="8"/>
        <v>1.7103009019438842E-2</v>
      </c>
      <c r="T59" s="10"/>
      <c r="U59">
        <f t="shared" si="11"/>
        <v>290.0835459813498</v>
      </c>
      <c r="V59">
        <f t="shared" si="12"/>
        <v>29.813314078247664</v>
      </c>
      <c r="X59">
        <f t="shared" si="5"/>
        <v>267.14081262684823</v>
      </c>
      <c r="Y59">
        <f t="shared" si="6"/>
        <v>27.455376426192004</v>
      </c>
      <c r="AL59">
        <v>2052</v>
      </c>
      <c r="AM59">
        <v>9557090</v>
      </c>
      <c r="AN59">
        <f t="shared" si="7"/>
        <v>9.5570900000000005</v>
      </c>
      <c r="AO59" s="10">
        <f t="shared" si="9"/>
        <v>4.2040205609283898E-3</v>
      </c>
      <c r="AQ59" s="21">
        <f t="shared" si="10"/>
        <v>1.6710436273408291E-2</v>
      </c>
      <c r="AR59" s="21"/>
      <c r="AS59" s="24"/>
      <c r="BJ59">
        <v>2051</v>
      </c>
      <c r="BK59">
        <v>207.13913414999999</v>
      </c>
    </row>
    <row r="60" spans="3:63" x14ac:dyDescent="0.35">
      <c r="C60">
        <v>53</v>
      </c>
      <c r="D60">
        <v>2052</v>
      </c>
      <c r="E60" s="3"/>
      <c r="F60" s="11">
        <v>271.59131534517462</v>
      </c>
      <c r="G60" s="11">
        <v>310.81</v>
      </c>
      <c r="H60" s="3">
        <v>347.72733578289564</v>
      </c>
      <c r="L60">
        <v>2052</v>
      </c>
      <c r="M60">
        <v>9.77</v>
      </c>
      <c r="N60">
        <v>9.77</v>
      </c>
      <c r="P60" s="30">
        <f t="shared" si="1"/>
        <v>310.81</v>
      </c>
      <c r="Q60" s="4">
        <f t="shared" si="2"/>
        <v>31.812691914022519</v>
      </c>
      <c r="R60" s="4">
        <f t="shared" si="3"/>
        <v>27.798496964705695</v>
      </c>
      <c r="S60" s="10">
        <f t="shared" si="8"/>
        <v>1.6710436273408291E-2</v>
      </c>
      <c r="T60" s="10"/>
      <c r="U60">
        <f t="shared" si="11"/>
        <v>294.74924298395456</v>
      </c>
      <c r="V60">
        <f t="shared" si="12"/>
        <v>30.168806856085421</v>
      </c>
      <c r="X60">
        <f t="shared" si="5"/>
        <v>270.89586291757053</v>
      </c>
      <c r="Y60">
        <f t="shared" si="6"/>
        <v>27.727314525851643</v>
      </c>
      <c r="AL60">
        <v>2053</v>
      </c>
      <c r="AM60">
        <v>9595700</v>
      </c>
      <c r="AN60">
        <f t="shared" si="7"/>
        <v>9.5957000000000008</v>
      </c>
      <c r="AO60" s="10">
        <f t="shared" si="9"/>
        <v>4.0399326573257177E-3</v>
      </c>
      <c r="AQ60" s="21">
        <f t="shared" si="10"/>
        <v>1.6333796986539362E-2</v>
      </c>
      <c r="AR60" s="21"/>
      <c r="AS60" s="24"/>
      <c r="BJ60">
        <v>2052</v>
      </c>
      <c r="BK60">
        <v>207.20768342600002</v>
      </c>
    </row>
    <row r="61" spans="3:63" x14ac:dyDescent="0.35">
      <c r="C61">
        <v>54</v>
      </c>
      <c r="D61">
        <v>2053</v>
      </c>
      <c r="E61" s="3"/>
      <c r="F61" s="11">
        <v>276.31006318009867</v>
      </c>
      <c r="G61" s="11">
        <v>317.18</v>
      </c>
      <c r="H61" s="3">
        <v>355.66768332794203</v>
      </c>
      <c r="L61">
        <v>2053</v>
      </c>
      <c r="M61">
        <v>9.81</v>
      </c>
      <c r="N61">
        <v>9.81</v>
      </c>
      <c r="P61" s="30">
        <f t="shared" si="1"/>
        <v>317.18</v>
      </c>
      <c r="Q61" s="4">
        <f t="shared" si="2"/>
        <v>32.332313965341484</v>
      </c>
      <c r="R61" s="4">
        <f t="shared" si="3"/>
        <v>28.166163423047774</v>
      </c>
      <c r="S61" s="10">
        <f t="shared" si="8"/>
        <v>1.6333796986539362E-2</v>
      </c>
      <c r="T61" s="10"/>
      <c r="U61">
        <f t="shared" si="11"/>
        <v>299.48998294856722</v>
      </c>
      <c r="V61">
        <f t="shared" si="12"/>
        <v>30.529050249599102</v>
      </c>
      <c r="X61">
        <f t="shared" si="5"/>
        <v>274.69909123173306</v>
      </c>
      <c r="Y61">
        <f t="shared" si="6"/>
        <v>28.001946099055356</v>
      </c>
      <c r="AL61">
        <v>2054</v>
      </c>
      <c r="AM61">
        <v>9632910</v>
      </c>
      <c r="AN61">
        <f t="shared" si="7"/>
        <v>9.6329100000000007</v>
      </c>
      <c r="AO61" s="10">
        <f t="shared" si="9"/>
        <v>3.8777785883259419E-3</v>
      </c>
      <c r="AQ61" s="21">
        <f t="shared" si="10"/>
        <v>1.5972163318687782E-2</v>
      </c>
      <c r="AR61" s="21"/>
      <c r="AS61" s="24"/>
      <c r="BJ61">
        <v>2053</v>
      </c>
      <c r="BK61">
        <v>205.67184474000004</v>
      </c>
    </row>
    <row r="62" spans="3:63" x14ac:dyDescent="0.35">
      <c r="C62">
        <v>55</v>
      </c>
      <c r="D62">
        <v>2054</v>
      </c>
      <c r="E62" s="3"/>
      <c r="F62" s="11">
        <v>281.02176749608793</v>
      </c>
      <c r="G62" s="11">
        <v>323.56</v>
      </c>
      <c r="H62" s="3">
        <v>363.63873307733547</v>
      </c>
      <c r="L62">
        <v>2054</v>
      </c>
      <c r="M62">
        <v>9.85</v>
      </c>
      <c r="N62">
        <v>9.85</v>
      </c>
      <c r="P62" s="30">
        <f t="shared" si="1"/>
        <v>323.56</v>
      </c>
      <c r="Q62" s="4">
        <f t="shared" si="2"/>
        <v>32.848730964467009</v>
      </c>
      <c r="R62" s="4">
        <f t="shared" si="3"/>
        <v>28.530128679805884</v>
      </c>
      <c r="S62" s="10">
        <f t="shared" si="8"/>
        <v>1.5972163318687782E-2</v>
      </c>
      <c r="T62" s="10"/>
      <c r="U62">
        <f t="shared" si="11"/>
        <v>304.30697286444172</v>
      </c>
      <c r="V62">
        <f t="shared" si="12"/>
        <v>30.894108920247891</v>
      </c>
      <c r="X62">
        <f t="shared" si="5"/>
        <v>278.5510835657326</v>
      </c>
      <c r="Y62">
        <f t="shared" si="6"/>
        <v>28.279297823932243</v>
      </c>
      <c r="AL62">
        <v>2055</v>
      </c>
      <c r="AM62">
        <v>9668700</v>
      </c>
      <c r="AN62">
        <f t="shared" si="7"/>
        <v>9.6686999999999994</v>
      </c>
      <c r="AO62" s="10">
        <f t="shared" si="9"/>
        <v>3.7153881848785986E-3</v>
      </c>
      <c r="AQ62" s="21">
        <f t="shared" si="10"/>
        <v>1.559389656602117E-2</v>
      </c>
      <c r="AR62" s="21"/>
      <c r="AS62" s="24"/>
      <c r="BJ62">
        <v>2054</v>
      </c>
      <c r="BK62">
        <v>213.57714602699997</v>
      </c>
    </row>
    <row r="63" spans="3:63" x14ac:dyDescent="0.35">
      <c r="C63">
        <v>56</v>
      </c>
      <c r="D63">
        <v>2055</v>
      </c>
      <c r="E63" s="3"/>
      <c r="F63" s="11">
        <v>285.7193266237847</v>
      </c>
      <c r="G63" s="11">
        <v>329.94</v>
      </c>
      <c r="H63" s="3">
        <v>371.62772933285191</v>
      </c>
      <c r="L63">
        <v>2055</v>
      </c>
      <c r="M63">
        <v>9.89</v>
      </c>
      <c r="N63">
        <v>9.89</v>
      </c>
      <c r="P63" s="30">
        <f t="shared" si="1"/>
        <v>329.94</v>
      </c>
      <c r="Q63" s="4">
        <f t="shared" si="2"/>
        <v>33.360970677451967</v>
      </c>
      <c r="R63" s="4">
        <f t="shared" si="3"/>
        <v>28.889719577733537</v>
      </c>
      <c r="S63" s="10">
        <f t="shared" si="8"/>
        <v>1.559389656602117E-2</v>
      </c>
      <c r="T63" s="10"/>
      <c r="U63">
        <f t="shared" si="11"/>
        <v>309.20143913402012</v>
      </c>
      <c r="V63">
        <f t="shared" si="12"/>
        <v>31.264048446311435</v>
      </c>
      <c r="X63">
        <f t="shared" si="5"/>
        <v>282.4524327977976</v>
      </c>
      <c r="Y63">
        <f t="shared" si="6"/>
        <v>28.559396642851119</v>
      </c>
      <c r="AL63">
        <v>2056</v>
      </c>
      <c r="AM63">
        <v>9703070</v>
      </c>
      <c r="AN63">
        <f t="shared" si="7"/>
        <v>9.7030700000000003</v>
      </c>
      <c r="AO63" s="10">
        <f t="shared" si="9"/>
        <v>3.5547695139988011E-3</v>
      </c>
      <c r="AQ63" s="21">
        <f t="shared" si="10"/>
        <v>1.6254177201329156E-2</v>
      </c>
      <c r="AR63" s="21"/>
      <c r="AS63" s="24"/>
      <c r="BJ63">
        <v>2055</v>
      </c>
      <c r="BK63">
        <v>223.09111712799998</v>
      </c>
    </row>
    <row r="64" spans="3:63" x14ac:dyDescent="0.35">
      <c r="C64">
        <v>57</v>
      </c>
      <c r="D64">
        <v>2056</v>
      </c>
      <c r="E64" s="3"/>
      <c r="F64" s="11">
        <v>290.40305573121827</v>
      </c>
      <c r="G64" s="11">
        <v>336.32</v>
      </c>
      <c r="H64" s="3">
        <v>379.6343646901434</v>
      </c>
      <c r="L64">
        <v>2056</v>
      </c>
      <c r="M64">
        <v>9.92</v>
      </c>
      <c r="N64">
        <v>9.92</v>
      </c>
      <c r="P64" s="30">
        <f t="shared" si="1"/>
        <v>336.32</v>
      </c>
      <c r="Q64" s="4">
        <f t="shared" si="2"/>
        <v>33.903225806451616</v>
      </c>
      <c r="R64" s="4">
        <f t="shared" si="3"/>
        <v>29.274501585808295</v>
      </c>
      <c r="S64" s="10">
        <f t="shared" si="8"/>
        <v>1.6254177201329156E-2</v>
      </c>
      <c r="T64" s="10"/>
      <c r="U64">
        <f t="shared" si="11"/>
        <v>312.92388156657228</v>
      </c>
      <c r="V64">
        <f t="shared" si="12"/>
        <v>31.544746125662527</v>
      </c>
      <c r="X64">
        <f t="shared" si="5"/>
        <v>285.41119576283972</v>
      </c>
      <c r="Y64">
        <f t="shared" si="6"/>
        <v>28.771289895447552</v>
      </c>
      <c r="AL64">
        <v>2057</v>
      </c>
      <c r="AM64">
        <v>9735990</v>
      </c>
      <c r="AN64">
        <f t="shared" si="7"/>
        <v>9.7359899999999993</v>
      </c>
      <c r="AO64" s="10">
        <f t="shared" si="9"/>
        <v>3.3927406480627198E-3</v>
      </c>
      <c r="AQ64" s="21">
        <f t="shared" si="10"/>
        <v>1.4907393608687647E-2</v>
      </c>
      <c r="AR64" s="21"/>
      <c r="AS64" s="24"/>
      <c r="BJ64">
        <v>2056</v>
      </c>
      <c r="BK64">
        <v>223.15257260799999</v>
      </c>
    </row>
    <row r="65" spans="3:63" x14ac:dyDescent="0.35">
      <c r="C65">
        <v>58</v>
      </c>
      <c r="D65">
        <v>2057</v>
      </c>
      <c r="E65" s="3"/>
      <c r="F65" s="11">
        <v>295.08057718351546</v>
      </c>
      <c r="G65" s="11">
        <v>342.71</v>
      </c>
      <c r="H65" s="3">
        <v>387.67091951005659</v>
      </c>
      <c r="L65">
        <v>2057</v>
      </c>
      <c r="M65">
        <v>9.9600000000000009</v>
      </c>
      <c r="N65">
        <v>9.9600000000000009</v>
      </c>
      <c r="P65" s="30">
        <f t="shared" si="1"/>
        <v>342.71</v>
      </c>
      <c r="Q65" s="4">
        <f t="shared" si="2"/>
        <v>34.408634538152604</v>
      </c>
      <c r="R65" s="4">
        <f t="shared" si="3"/>
        <v>29.626563974248537</v>
      </c>
      <c r="S65" s="10">
        <f t="shared" si="8"/>
        <v>1.4907393608687647E-2</v>
      </c>
      <c r="T65" s="10"/>
      <c r="U65">
        <f t="shared" si="11"/>
        <v>317.95694199517914</v>
      </c>
      <c r="V65">
        <f t="shared" si="12"/>
        <v>31.923387750519989</v>
      </c>
      <c r="X65">
        <f t="shared" si="5"/>
        <v>289.40036716107522</v>
      </c>
      <c r="Y65">
        <f t="shared" si="6"/>
        <v>29.056261763160158</v>
      </c>
      <c r="AL65">
        <v>2058</v>
      </c>
      <c r="AM65">
        <v>9767440</v>
      </c>
      <c r="AN65">
        <f t="shared" si="7"/>
        <v>9.7674400000000006</v>
      </c>
      <c r="AO65" s="10">
        <f t="shared" si="9"/>
        <v>3.23028269338832E-3</v>
      </c>
      <c r="AQ65" s="21">
        <f t="shared" si="10"/>
        <v>1.5615598090576999E-2</v>
      </c>
      <c r="AR65" s="21"/>
      <c r="AS65" s="24"/>
      <c r="BJ65">
        <v>2057</v>
      </c>
      <c r="BK65">
        <v>223.93390137599999</v>
      </c>
    </row>
    <row r="66" spans="3:63" x14ac:dyDescent="0.35">
      <c r="C66">
        <v>59</v>
      </c>
      <c r="D66">
        <v>2058</v>
      </c>
      <c r="E66" s="3"/>
      <c r="F66" s="11">
        <v>299.75211924589206</v>
      </c>
      <c r="G66" s="11">
        <v>349.11</v>
      </c>
      <c r="H66" s="3">
        <v>395.73718757925548</v>
      </c>
      <c r="L66">
        <v>2058</v>
      </c>
      <c r="M66">
        <v>9.99</v>
      </c>
      <c r="N66">
        <v>9.99</v>
      </c>
      <c r="P66" s="30">
        <f t="shared" si="1"/>
        <v>349.11</v>
      </c>
      <c r="Q66" s="4">
        <f t="shared" si="2"/>
        <v>34.945945945945944</v>
      </c>
      <c r="R66" s="4">
        <f t="shared" si="3"/>
        <v>30.005217141730938</v>
      </c>
      <c r="S66" s="10">
        <f t="shared" si="8"/>
        <v>1.5615598090576999E-2</v>
      </c>
      <c r="T66" s="10"/>
      <c r="U66">
        <f t="shared" si="11"/>
        <v>321.78479097260367</v>
      </c>
      <c r="V66">
        <f t="shared" si="12"/>
        <v>32.210689787047414</v>
      </c>
      <c r="X66">
        <f t="shared" si="5"/>
        <v>292.42569609553527</v>
      </c>
      <c r="Y66">
        <f t="shared" si="6"/>
        <v>29.27184145100453</v>
      </c>
      <c r="AL66">
        <v>2059</v>
      </c>
      <c r="AM66">
        <v>9797460</v>
      </c>
      <c r="AN66">
        <f t="shared" si="7"/>
        <v>9.7974599999999992</v>
      </c>
      <c r="AO66" s="10">
        <f t="shared" si="9"/>
        <v>3.0734767759001969E-3</v>
      </c>
      <c r="AQ66" s="21">
        <f t="shared" si="10"/>
        <v>1.531199009560158E-2</v>
      </c>
      <c r="AR66" s="21"/>
      <c r="AS66" s="24"/>
      <c r="BJ66">
        <v>2058</v>
      </c>
      <c r="BK66">
        <v>233.50474747600001</v>
      </c>
    </row>
    <row r="67" spans="3:63" x14ac:dyDescent="0.35">
      <c r="C67">
        <v>60</v>
      </c>
      <c r="D67">
        <v>2059</v>
      </c>
      <c r="E67" s="3"/>
      <c r="F67" s="11">
        <v>304.41790126393607</v>
      </c>
      <c r="G67" s="11">
        <v>355.52</v>
      </c>
      <c r="H67" s="3">
        <v>403.83297010048324</v>
      </c>
      <c r="L67">
        <v>2059</v>
      </c>
      <c r="M67">
        <v>10.02</v>
      </c>
      <c r="N67">
        <v>10.02</v>
      </c>
      <c r="P67" s="30">
        <f t="shared" si="1"/>
        <v>355.52</v>
      </c>
      <c r="Q67" s="4">
        <f t="shared" si="2"/>
        <v>35.4810379241517</v>
      </c>
      <c r="R67" s="4">
        <f t="shared" si="3"/>
        <v>30.381028070253102</v>
      </c>
      <c r="S67" s="10">
        <f t="shared" si="8"/>
        <v>1.531199009560158E-2</v>
      </c>
      <c r="T67" s="10"/>
      <c r="U67">
        <f t="shared" si="11"/>
        <v>325.65872300675295</v>
      </c>
      <c r="V67">
        <f t="shared" si="12"/>
        <v>32.500870559556184</v>
      </c>
      <c r="X67">
        <f t="shared" si="5"/>
        <v>295.4799864947376</v>
      </c>
      <c r="Y67">
        <f t="shared" si="6"/>
        <v>29.489020608257249</v>
      </c>
      <c r="AL67">
        <v>2060</v>
      </c>
      <c r="AM67">
        <v>9826040</v>
      </c>
      <c r="AN67">
        <f t="shared" si="7"/>
        <v>9.8260400000000008</v>
      </c>
      <c r="AO67" s="10">
        <f t="shared" si="9"/>
        <v>2.9170825907940401E-3</v>
      </c>
      <c r="AQ67" s="21">
        <f t="shared" si="10"/>
        <v>1.5047120383679946E-2</v>
      </c>
      <c r="AR67" s="21"/>
      <c r="AS67" s="24"/>
      <c r="BJ67">
        <v>2059</v>
      </c>
      <c r="BK67">
        <v>238.07426099799997</v>
      </c>
    </row>
    <row r="68" spans="3:63" x14ac:dyDescent="0.35">
      <c r="C68">
        <v>61</v>
      </c>
      <c r="D68">
        <v>2060</v>
      </c>
      <c r="E68" s="3"/>
      <c r="F68" s="11">
        <v>309.08539308332467</v>
      </c>
      <c r="G68" s="11">
        <v>361.95</v>
      </c>
      <c r="H68" s="3">
        <v>411.97073124300664</v>
      </c>
      <c r="L68">
        <v>2060</v>
      </c>
      <c r="M68">
        <v>10.050000000000001</v>
      </c>
      <c r="N68">
        <v>10.050000000000001</v>
      </c>
      <c r="P68" s="30">
        <f t="shared" si="1"/>
        <v>361.95</v>
      </c>
      <c r="Q68" s="4">
        <f t="shared" si="2"/>
        <v>36.014925373134325</v>
      </c>
      <c r="R68" s="4">
        <f t="shared" si="3"/>
        <v>30.754765480927826</v>
      </c>
      <c r="S68" s="10">
        <f t="shared" si="8"/>
        <v>1.5047120383679946E-2</v>
      </c>
      <c r="T68" s="10"/>
      <c r="U68">
        <f t="shared" si="11"/>
        <v>329.57929288652542</v>
      </c>
      <c r="V68">
        <f t="shared" si="12"/>
        <v>32.79395949119656</v>
      </c>
      <c r="X68">
        <f t="shared" si="5"/>
        <v>298.56350157512912</v>
      </c>
      <c r="Y68">
        <f t="shared" si="6"/>
        <v>29.707811102002896</v>
      </c>
      <c r="AL68">
        <v>2061</v>
      </c>
      <c r="AM68">
        <v>9853200</v>
      </c>
      <c r="AN68">
        <f t="shared" si="7"/>
        <v>9.8531999999999993</v>
      </c>
      <c r="AO68" s="10">
        <f t="shared" si="9"/>
        <v>2.7640840053571036E-3</v>
      </c>
      <c r="AQ68" s="21">
        <f t="shared" si="10"/>
        <v>1.4790914293608015E-2</v>
      </c>
      <c r="AR68" s="21"/>
      <c r="AS68" s="24"/>
      <c r="BJ68">
        <v>2060</v>
      </c>
      <c r="BK68">
        <v>232.48683254400004</v>
      </c>
    </row>
    <row r="69" spans="3:63" x14ac:dyDescent="0.35">
      <c r="C69">
        <v>62</v>
      </c>
      <c r="D69">
        <v>2061</v>
      </c>
      <c r="E69" s="3"/>
      <c r="F69" s="11">
        <v>313.7547390931494</v>
      </c>
      <c r="G69" s="11">
        <v>368.4</v>
      </c>
      <c r="H69" s="3">
        <v>420.15036249651268</v>
      </c>
      <c r="L69">
        <v>2061</v>
      </c>
      <c r="M69">
        <v>10.08</v>
      </c>
      <c r="N69">
        <v>10.08</v>
      </c>
      <c r="P69" s="30">
        <f t="shared" si="1"/>
        <v>368.4</v>
      </c>
      <c r="Q69" s="4">
        <f t="shared" si="2"/>
        <v>36.547619047619044</v>
      </c>
      <c r="R69" s="4">
        <f t="shared" si="3"/>
        <v>31.126462211621963</v>
      </c>
      <c r="S69" s="10">
        <f t="shared" si="8"/>
        <v>1.4790914293608015E-2</v>
      </c>
      <c r="T69" s="10"/>
      <c r="U69">
        <f t="shared" si="11"/>
        <v>333.54706207986226</v>
      </c>
      <c r="V69">
        <f t="shared" si="12"/>
        <v>33.089986317446652</v>
      </c>
      <c r="X69">
        <f t="shared" si="5"/>
        <v>301.67650686471518</v>
      </c>
      <c r="Y69">
        <f t="shared" si="6"/>
        <v>29.928224887372537</v>
      </c>
      <c r="AL69">
        <v>2062</v>
      </c>
      <c r="AM69">
        <v>9879190</v>
      </c>
      <c r="AN69">
        <f t="shared" si="7"/>
        <v>9.8791899999999995</v>
      </c>
      <c r="AO69" s="10">
        <f t="shared" si="9"/>
        <v>2.6377217553688048E-3</v>
      </c>
      <c r="AQ69" s="21">
        <f t="shared" si="10"/>
        <v>1.4570022907625324E-2</v>
      </c>
      <c r="AR69" s="21"/>
      <c r="AS69" s="24"/>
      <c r="BJ69">
        <v>2061</v>
      </c>
      <c r="BK69">
        <v>231.48006934500003</v>
      </c>
    </row>
    <row r="70" spans="3:63" x14ac:dyDescent="0.35">
      <c r="C70">
        <v>63</v>
      </c>
      <c r="D70">
        <v>2062</v>
      </c>
      <c r="E70" s="3"/>
      <c r="F70" s="11">
        <v>318.43329820451601</v>
      </c>
      <c r="G70" s="11">
        <v>374.88</v>
      </c>
      <c r="H70" s="3">
        <v>428.38446665834869</v>
      </c>
      <c r="L70">
        <v>2062</v>
      </c>
      <c r="M70">
        <v>10.11</v>
      </c>
      <c r="N70">
        <v>10.11</v>
      </c>
      <c r="P70" s="30">
        <f t="shared" si="1"/>
        <v>374.88</v>
      </c>
      <c r="Q70" s="4">
        <f t="shared" si="2"/>
        <v>37.080118694362021</v>
      </c>
      <c r="R70" s="4">
        <f t="shared" si="3"/>
        <v>31.496864313008508</v>
      </c>
      <c r="S70" s="10">
        <f t="shared" si="8"/>
        <v>1.4570022907625324E-2</v>
      </c>
      <c r="T70" s="10"/>
      <c r="U70">
        <f t="shared" si="11"/>
        <v>337.56259881415605</v>
      </c>
      <c r="V70">
        <f t="shared" si="12"/>
        <v>33.388981089431859</v>
      </c>
      <c r="X70">
        <f t="shared" si="5"/>
        <v>304.81927022287186</v>
      </c>
      <c r="Y70">
        <f t="shared" si="6"/>
        <v>30.150274008197023</v>
      </c>
      <c r="AL70">
        <v>2063</v>
      </c>
      <c r="AM70">
        <v>9904010</v>
      </c>
      <c r="AN70">
        <f t="shared" si="7"/>
        <v>9.9040099999999995</v>
      </c>
      <c r="AO70" s="10">
        <f t="shared" si="9"/>
        <v>2.512351721143169E-3</v>
      </c>
      <c r="AQ70" s="21">
        <f t="shared" si="10"/>
        <v>1.535693791213566E-2</v>
      </c>
      <c r="AR70" s="21"/>
      <c r="AS70" s="24"/>
      <c r="BJ70">
        <v>2062</v>
      </c>
      <c r="BK70">
        <v>239.85416579700004</v>
      </c>
    </row>
    <row r="71" spans="3:63" x14ac:dyDescent="0.35">
      <c r="C71">
        <v>64</v>
      </c>
      <c r="D71">
        <v>2063</v>
      </c>
      <c r="E71" s="3"/>
      <c r="F71" s="11">
        <v>323.12114742595116</v>
      </c>
      <c r="G71" s="11">
        <v>381.39</v>
      </c>
      <c r="H71" s="3">
        <v>436.67301856830778</v>
      </c>
      <c r="L71">
        <v>2063</v>
      </c>
      <c r="M71">
        <v>10.130000000000001</v>
      </c>
      <c r="N71">
        <v>10.130000000000001</v>
      </c>
      <c r="P71" s="30">
        <f t="shared" si="1"/>
        <v>381.39</v>
      </c>
      <c r="Q71" s="4">
        <f t="shared" si="2"/>
        <v>37.649555774925958</v>
      </c>
      <c r="R71" s="4">
        <f t="shared" si="3"/>
        <v>31.897447919639795</v>
      </c>
      <c r="S71" s="10">
        <f t="shared" si="8"/>
        <v>1.535693791213566E-2</v>
      </c>
      <c r="T71" s="10"/>
      <c r="U71">
        <f t="shared" si="11"/>
        <v>340.26644452675157</v>
      </c>
      <c r="V71">
        <f t="shared" si="12"/>
        <v>33.589974780528287</v>
      </c>
      <c r="X71">
        <f t="shared" si="5"/>
        <v>306.93111139531828</v>
      </c>
      <c r="Y71">
        <f t="shared" si="6"/>
        <v>30.299221263111377</v>
      </c>
      <c r="AL71">
        <v>2064</v>
      </c>
      <c r="AM71">
        <v>9927710</v>
      </c>
      <c r="AN71">
        <f t="shared" si="7"/>
        <v>9.9277099999999994</v>
      </c>
      <c r="AO71" s="10">
        <f t="shared" si="9"/>
        <v>2.3929701201836906E-3</v>
      </c>
      <c r="AQ71" s="21">
        <f t="shared" si="10"/>
        <v>1.4144412285520991E-2</v>
      </c>
      <c r="AR71" s="21"/>
      <c r="AS71" s="24"/>
      <c r="BJ71">
        <v>2063</v>
      </c>
      <c r="BK71">
        <v>244.266234951</v>
      </c>
    </row>
    <row r="72" spans="3:63" x14ac:dyDescent="0.35">
      <c r="C72">
        <v>65</v>
      </c>
      <c r="D72">
        <v>2064</v>
      </c>
      <c r="E72" s="3"/>
      <c r="F72" s="11">
        <v>327.81836061103462</v>
      </c>
      <c r="G72" s="11">
        <v>387.93</v>
      </c>
      <c r="H72" s="3">
        <v>445.01599534161824</v>
      </c>
      <c r="L72">
        <v>2064</v>
      </c>
      <c r="M72">
        <v>10.16</v>
      </c>
      <c r="N72">
        <v>10.16</v>
      </c>
      <c r="P72" s="30">
        <f t="shared" si="1"/>
        <v>387.93</v>
      </c>
      <c r="Q72" s="4">
        <f t="shared" si="2"/>
        <v>38.18208661417323</v>
      </c>
      <c r="R72" s="4">
        <f t="shared" si="3"/>
        <v>32.265586674314427</v>
      </c>
      <c r="S72" s="10">
        <f t="shared" si="8"/>
        <v>1.4144412285520991E-2</v>
      </c>
      <c r="T72" s="10"/>
      <c r="U72">
        <f t="shared" si="11"/>
        <v>344.36287517412347</v>
      </c>
      <c r="V72">
        <f t="shared" si="12"/>
        <v>33.893983776980654</v>
      </c>
      <c r="X72">
        <f t="shared" si="5"/>
        <v>310.12407317297669</v>
      </c>
      <c r="Y72">
        <f t="shared" si="6"/>
        <v>30.524022950096128</v>
      </c>
      <c r="AL72">
        <v>2065</v>
      </c>
      <c r="AM72">
        <v>9950310</v>
      </c>
      <c r="AN72">
        <f t="shared" si="7"/>
        <v>9.95031</v>
      </c>
      <c r="AO72" s="10">
        <f t="shared" si="9"/>
        <v>2.2764565040680473E-3</v>
      </c>
      <c r="AQ72" s="21">
        <f t="shared" si="10"/>
        <v>1.4963862649759019E-2</v>
      </c>
      <c r="AR72" s="21"/>
      <c r="AS72" s="24"/>
      <c r="BJ72">
        <v>2064</v>
      </c>
      <c r="BK72">
        <v>242.60292940800002</v>
      </c>
    </row>
    <row r="73" spans="3:63" x14ac:dyDescent="0.35">
      <c r="C73">
        <v>66</v>
      </c>
      <c r="D73">
        <v>2065</v>
      </c>
      <c r="E73" s="3"/>
      <c r="F73" s="11">
        <v>332.53217245810913</v>
      </c>
      <c r="G73" s="11">
        <v>394.51</v>
      </c>
      <c r="H73" s="3">
        <v>453.42615766314395</v>
      </c>
      <c r="L73">
        <v>2065</v>
      </c>
      <c r="M73">
        <v>10.18</v>
      </c>
      <c r="N73">
        <v>10.18</v>
      </c>
      <c r="P73" s="30">
        <f t="shared" ref="P73:P108" si="13">G73</f>
        <v>394.51</v>
      </c>
      <c r="Q73" s="4">
        <f t="shared" ref="Q73:Q108" si="14">G73/M73</f>
        <v>38.753438113948917</v>
      </c>
      <c r="R73" s="4">
        <f t="shared" ref="R73:R108" si="15">F73/M73</f>
        <v>32.665242874077521</v>
      </c>
      <c r="S73" s="10">
        <f t="shared" si="8"/>
        <v>1.4963862649759019E-2</v>
      </c>
      <c r="T73" s="10"/>
      <c r="U73">
        <f t="shared" si="11"/>
        <v>347.12119048182478</v>
      </c>
      <c r="V73">
        <f t="shared" si="12"/>
        <v>34.098348770316775</v>
      </c>
      <c r="X73">
        <f t="shared" ref="X73:X108" si="16">Y73*M73</f>
        <v>312.26963284080853</v>
      </c>
      <c r="Y73">
        <f t="shared" ref="Y73:Y108" si="17">2.497*EXP(0.2464*$M73)</f>
        <v>30.674816585541116</v>
      </c>
      <c r="AL73">
        <v>2066</v>
      </c>
      <c r="AM73">
        <v>9971810</v>
      </c>
      <c r="AN73">
        <f t="shared" ref="AN73:AN136" si="18">AM73/1000000</f>
        <v>9.9718099999999996</v>
      </c>
      <c r="AO73" s="10">
        <f t="shared" si="9"/>
        <v>2.160736700665522E-3</v>
      </c>
      <c r="AQ73" s="21">
        <f t="shared" si="10"/>
        <v>1.3792708449423152E-2</v>
      </c>
      <c r="AR73" s="21"/>
      <c r="AS73" s="24"/>
      <c r="BJ73">
        <v>2065</v>
      </c>
      <c r="BK73">
        <v>248.31184256999998</v>
      </c>
    </row>
    <row r="74" spans="3:63" s="17" customFormat="1" x14ac:dyDescent="0.35">
      <c r="C74" s="17">
        <v>67</v>
      </c>
      <c r="D74" s="17">
        <v>2066</v>
      </c>
      <c r="E74" s="27"/>
      <c r="F74" s="28">
        <v>337.262596630269</v>
      </c>
      <c r="G74" s="28">
        <v>401.13</v>
      </c>
      <c r="H74" s="27">
        <v>461.9035595741164</v>
      </c>
      <c r="L74" s="17">
        <v>2066</v>
      </c>
      <c r="M74" s="17">
        <v>10.210000000000001</v>
      </c>
      <c r="N74" s="17">
        <v>10.210000000000001</v>
      </c>
      <c r="P74" s="30">
        <f t="shared" si="13"/>
        <v>401.13</v>
      </c>
      <c r="Q74" s="29">
        <f t="shared" si="14"/>
        <v>39.287952987267381</v>
      </c>
      <c r="R74" s="29">
        <f t="shared" si="15"/>
        <v>33.03257557593232</v>
      </c>
      <c r="S74" s="25">
        <f t="shared" ref="S74:S108" si="19">Q74/Q73-1</f>
        <v>1.3792708449423152E-2</v>
      </c>
      <c r="T74" s="25"/>
      <c r="U74">
        <f t="shared" si="11"/>
        <v>351.30014466879913</v>
      </c>
      <c r="V74">
        <f t="shared" si="12"/>
        <v>34.407457851988163</v>
      </c>
      <c r="W74"/>
      <c r="X74">
        <f t="shared" si="16"/>
        <v>315.51355464218517</v>
      </c>
      <c r="Y74">
        <f t="shared" si="17"/>
        <v>30.902404960057311</v>
      </c>
      <c r="AL74" s="17">
        <v>2067</v>
      </c>
      <c r="AM74" s="17">
        <v>9992230</v>
      </c>
      <c r="AN74" s="17">
        <f t="shared" si="18"/>
        <v>9.9922299999999993</v>
      </c>
      <c r="AO74" s="25">
        <f t="shared" ref="AO74:AO137" si="20">AN74/AN73-1</f>
        <v>2.0477726711600752E-3</v>
      </c>
      <c r="AQ74" s="26">
        <f t="shared" ref="AQ74:AQ107" si="21">S75</f>
        <v>1.4615602418768248E-2</v>
      </c>
      <c r="AR74" s="26"/>
      <c r="AS74" s="24"/>
      <c r="BJ74" s="17">
        <v>2066</v>
      </c>
      <c r="BK74" s="17">
        <v>259.45698817900001</v>
      </c>
    </row>
    <row r="75" spans="3:63" x14ac:dyDescent="0.35">
      <c r="C75">
        <v>68</v>
      </c>
      <c r="D75">
        <v>2067</v>
      </c>
      <c r="E75" s="3"/>
      <c r="F75" s="11">
        <v>342.00964555043669</v>
      </c>
      <c r="G75" s="11">
        <v>407.79</v>
      </c>
      <c r="H75" s="3">
        <v>470.44825573481648</v>
      </c>
      <c r="L75">
        <v>2067</v>
      </c>
      <c r="M75">
        <v>10.23</v>
      </c>
      <c r="N75">
        <v>10.23</v>
      </c>
      <c r="P75" s="30">
        <f t="shared" si="13"/>
        <v>407.79</v>
      </c>
      <c r="Q75" s="4">
        <f t="shared" si="14"/>
        <v>39.862170087976537</v>
      </c>
      <c r="R75" s="4">
        <f t="shared" si="15"/>
        <v>33.432027913043662</v>
      </c>
      <c r="S75" s="10">
        <f t="shared" si="19"/>
        <v>1.4615602418768248E-2</v>
      </c>
      <c r="T75" s="10"/>
      <c r="U75">
        <f t="shared" si="11"/>
        <v>354.114026874155</v>
      </c>
      <c r="V75">
        <f t="shared" si="12"/>
        <v>34.615251893856794</v>
      </c>
      <c r="X75">
        <f t="shared" si="16"/>
        <v>317.69334425017655</v>
      </c>
      <c r="Y75">
        <f t="shared" si="17"/>
        <v>31.055067864142377</v>
      </c>
      <c r="AL75">
        <v>2068</v>
      </c>
      <c r="AM75">
        <v>10011600</v>
      </c>
      <c r="AN75">
        <f t="shared" si="18"/>
        <v>10.0116</v>
      </c>
      <c r="AO75" s="10">
        <f t="shared" si="20"/>
        <v>1.9385062193324476E-3</v>
      </c>
      <c r="AQ75" s="21">
        <f t="shared" si="21"/>
        <v>1.4446747160034024E-2</v>
      </c>
      <c r="AR75" s="21"/>
      <c r="AS75" s="24"/>
      <c r="BJ75">
        <v>2067</v>
      </c>
      <c r="BK75">
        <v>261.33835136499999</v>
      </c>
    </row>
    <row r="76" spans="3:63" x14ac:dyDescent="0.35">
      <c r="C76">
        <v>69</v>
      </c>
      <c r="D76">
        <v>2068</v>
      </c>
      <c r="E76" s="3"/>
      <c r="F76" s="11">
        <v>346.7733304616101</v>
      </c>
      <c r="G76" s="11">
        <v>414.49</v>
      </c>
      <c r="H76" s="3">
        <v>479.06030138728414</v>
      </c>
      <c r="L76">
        <v>2068</v>
      </c>
      <c r="M76">
        <v>10.25</v>
      </c>
      <c r="N76">
        <v>10.25</v>
      </c>
      <c r="P76" s="30">
        <f t="shared" si="13"/>
        <v>414.49</v>
      </c>
      <c r="Q76" s="4">
        <f t="shared" si="14"/>
        <v>40.438048780487804</v>
      </c>
      <c r="R76" s="4">
        <f t="shared" si="15"/>
        <v>33.831544435279035</v>
      </c>
      <c r="S76" s="10">
        <f t="shared" si="19"/>
        <v>1.4446747160034024E-2</v>
      </c>
      <c r="T76" s="10"/>
      <c r="U76">
        <f t="shared" si="11"/>
        <v>356.95044802003184</v>
      </c>
      <c r="V76">
        <f t="shared" si="12"/>
        <v>34.824433953173838</v>
      </c>
      <c r="X76">
        <f t="shared" si="16"/>
        <v>319.886970714857</v>
      </c>
      <c r="Y76">
        <f t="shared" si="17"/>
        <v>31.208484947790929</v>
      </c>
      <c r="AL76">
        <v>2069</v>
      </c>
      <c r="AM76">
        <v>10029800</v>
      </c>
      <c r="AN76">
        <f t="shared" si="18"/>
        <v>10.0298</v>
      </c>
      <c r="AO76" s="10">
        <f t="shared" si="20"/>
        <v>1.8178912461543906E-3</v>
      </c>
      <c r="AQ76" s="21">
        <f t="shared" si="21"/>
        <v>1.4305939681672264E-2</v>
      </c>
      <c r="AR76" s="21"/>
      <c r="AS76" s="24"/>
      <c r="BJ76">
        <v>2068</v>
      </c>
      <c r="BK76">
        <v>258.12481166399999</v>
      </c>
    </row>
    <row r="77" spans="3:63" x14ac:dyDescent="0.35">
      <c r="C77">
        <v>70</v>
      </c>
      <c r="D77">
        <v>2069</v>
      </c>
      <c r="E77" s="3"/>
      <c r="F77" s="11">
        <v>351.56075396302219</v>
      </c>
      <c r="G77" s="11">
        <v>421.24</v>
      </c>
      <c r="H77" s="3">
        <v>487.75262984374257</v>
      </c>
      <c r="L77">
        <v>2069</v>
      </c>
      <c r="M77">
        <v>10.27</v>
      </c>
      <c r="N77">
        <v>10.27</v>
      </c>
      <c r="P77" s="30">
        <f t="shared" si="13"/>
        <v>421.24</v>
      </c>
      <c r="Q77" s="4">
        <f t="shared" si="14"/>
        <v>41.016553067185981</v>
      </c>
      <c r="R77" s="4">
        <f t="shared" si="15"/>
        <v>34.231816354724657</v>
      </c>
      <c r="S77" s="10">
        <f t="shared" si="19"/>
        <v>1.4305939681672264E-2</v>
      </c>
      <c r="T77" s="10"/>
      <c r="U77">
        <f t="shared" si="11"/>
        <v>359.80958864129263</v>
      </c>
      <c r="V77">
        <f t="shared" si="12"/>
        <v>35.035013499639014</v>
      </c>
      <c r="X77">
        <f t="shared" si="16"/>
        <v>322.0945175506547</v>
      </c>
      <c r="Y77">
        <f t="shared" si="17"/>
        <v>31.362659936772609</v>
      </c>
      <c r="AL77">
        <v>2070</v>
      </c>
      <c r="AM77">
        <v>10047000</v>
      </c>
      <c r="AN77">
        <f t="shared" si="18"/>
        <v>10.047000000000001</v>
      </c>
      <c r="AO77" s="10">
        <f t="shared" si="20"/>
        <v>1.714889628905869E-3</v>
      </c>
      <c r="AQ77" s="21">
        <f t="shared" si="21"/>
        <v>1.4120419523127481E-2</v>
      </c>
      <c r="AR77" s="21"/>
      <c r="AS77" s="24"/>
      <c r="BJ77">
        <v>2069</v>
      </c>
      <c r="BK77">
        <v>262.86030095999996</v>
      </c>
    </row>
    <row r="78" spans="3:63" x14ac:dyDescent="0.35">
      <c r="C78">
        <v>71</v>
      </c>
      <c r="D78">
        <v>2070</v>
      </c>
      <c r="E78" s="3"/>
      <c r="F78" s="11">
        <v>356.35772304443475</v>
      </c>
      <c r="G78" s="11">
        <v>428.02</v>
      </c>
      <c r="H78" s="3">
        <v>496.49956564642093</v>
      </c>
      <c r="L78">
        <v>2070</v>
      </c>
      <c r="M78">
        <v>10.29</v>
      </c>
      <c r="N78">
        <v>10.29</v>
      </c>
      <c r="P78" s="30">
        <f t="shared" si="13"/>
        <v>428.02</v>
      </c>
      <c r="Q78" s="4">
        <f t="shared" si="14"/>
        <v>41.59572400388727</v>
      </c>
      <c r="R78" s="4">
        <f t="shared" si="15"/>
        <v>34.631459965445558</v>
      </c>
      <c r="S78" s="10">
        <f t="shared" si="19"/>
        <v>1.4120419523127481E-2</v>
      </c>
      <c r="T78" s="10"/>
      <c r="U78">
        <f t="shared" si="11"/>
        <v>362.69163071886896</v>
      </c>
      <c r="V78">
        <f t="shared" si="12"/>
        <v>35.247000069860931</v>
      </c>
      <c r="X78">
        <f t="shared" si="16"/>
        <v>324.31606875945619</v>
      </c>
      <c r="Y78">
        <f t="shared" si="17"/>
        <v>31.517596575262996</v>
      </c>
      <c r="AL78">
        <v>2071</v>
      </c>
      <c r="AM78">
        <v>10063100</v>
      </c>
      <c r="AN78">
        <f t="shared" si="18"/>
        <v>10.0631</v>
      </c>
      <c r="AO78" s="10">
        <f t="shared" si="20"/>
        <v>1.6024683985269572E-3</v>
      </c>
      <c r="AQ78" s="21">
        <f t="shared" si="21"/>
        <v>1.497083204985894E-2</v>
      </c>
      <c r="AR78" s="21"/>
      <c r="AS78" s="24"/>
      <c r="BJ78">
        <v>2070</v>
      </c>
      <c r="BK78">
        <v>268.11643487399999</v>
      </c>
    </row>
    <row r="79" spans="3:63" x14ac:dyDescent="0.35">
      <c r="C79">
        <v>72</v>
      </c>
      <c r="D79">
        <v>2071</v>
      </c>
      <c r="E79" s="3"/>
      <c r="F79" s="11">
        <v>361.17841364446889</v>
      </c>
      <c r="G79" s="11">
        <v>434.85</v>
      </c>
      <c r="H79" s="3">
        <v>505.32694404224043</v>
      </c>
      <c r="L79">
        <v>2071</v>
      </c>
      <c r="M79">
        <v>10.3</v>
      </c>
      <c r="N79">
        <v>10.3</v>
      </c>
      <c r="P79" s="30">
        <f t="shared" si="13"/>
        <v>434.85</v>
      </c>
      <c r="Q79" s="4">
        <f t="shared" si="14"/>
        <v>42.21844660194175</v>
      </c>
      <c r="R79" s="4">
        <f t="shared" si="15"/>
        <v>35.065865402375621</v>
      </c>
      <c r="S79" s="10">
        <f t="shared" si="19"/>
        <v>1.497083204985894E-2</v>
      </c>
      <c r="T79" s="10"/>
      <c r="U79">
        <f t="shared" si="11"/>
        <v>364.14129707107458</v>
      </c>
      <c r="V79">
        <f t="shared" si="12"/>
        <v>35.353523987482966</v>
      </c>
      <c r="X79">
        <f t="shared" si="16"/>
        <v>325.43212238829574</v>
      </c>
      <c r="Y79">
        <f t="shared" si="17"/>
        <v>31.595351688184049</v>
      </c>
      <c r="AL79">
        <v>2072</v>
      </c>
      <c r="AM79">
        <v>10078100</v>
      </c>
      <c r="AN79">
        <f t="shared" si="18"/>
        <v>10.078099999999999</v>
      </c>
      <c r="AO79" s="10">
        <f t="shared" si="20"/>
        <v>1.4905943496534846E-3</v>
      </c>
      <c r="AQ79" s="21">
        <f t="shared" si="21"/>
        <v>1.3829949381101825E-2</v>
      </c>
      <c r="AR79" s="21"/>
      <c r="AS79" s="24"/>
      <c r="BJ79">
        <v>2071</v>
      </c>
      <c r="BK79">
        <v>263.66531897199997</v>
      </c>
    </row>
    <row r="80" spans="3:63" x14ac:dyDescent="0.35">
      <c r="C80">
        <v>73</v>
      </c>
      <c r="D80">
        <v>2072</v>
      </c>
      <c r="E80" s="3"/>
      <c r="F80" s="11">
        <v>366.01574114255408</v>
      </c>
      <c r="G80" s="11">
        <v>441.72</v>
      </c>
      <c r="H80" s="3">
        <v>514.22194394583562</v>
      </c>
      <c r="L80">
        <v>2072</v>
      </c>
      <c r="M80">
        <v>10.32</v>
      </c>
      <c r="N80">
        <v>10.32</v>
      </c>
      <c r="P80" s="30">
        <f t="shared" si="13"/>
        <v>441.72</v>
      </c>
      <c r="Q80" s="4">
        <f t="shared" si="14"/>
        <v>42.802325581395351</v>
      </c>
      <c r="R80" s="4">
        <f t="shared" si="15"/>
        <v>35.466641583580824</v>
      </c>
      <c r="S80" s="10">
        <f t="shared" si="19"/>
        <v>1.3829949381101825E-2</v>
      </c>
      <c r="T80" s="10"/>
      <c r="U80">
        <f t="shared" si="11"/>
        <v>367.05803573917137</v>
      </c>
      <c r="V80">
        <f t="shared" si="12"/>
        <v>35.567639122012729</v>
      </c>
      <c r="X80">
        <f t="shared" si="16"/>
        <v>327.67483873329547</v>
      </c>
      <c r="Y80">
        <f t="shared" si="17"/>
        <v>31.751437861753438</v>
      </c>
      <c r="AL80">
        <v>2073</v>
      </c>
      <c r="AM80">
        <v>10092000</v>
      </c>
      <c r="AN80">
        <f t="shared" si="18"/>
        <v>10.092000000000001</v>
      </c>
      <c r="AO80" s="10">
        <f t="shared" si="20"/>
        <v>1.3792282275431056E-3</v>
      </c>
      <c r="AQ80" s="21">
        <f t="shared" si="21"/>
        <v>1.3656305026018334E-2</v>
      </c>
      <c r="AR80" s="21"/>
      <c r="AS80" s="24"/>
      <c r="BJ80">
        <v>2072</v>
      </c>
      <c r="BK80">
        <v>261.60469325400004</v>
      </c>
    </row>
    <row r="81" spans="3:63" x14ac:dyDescent="0.35">
      <c r="C81">
        <v>74</v>
      </c>
      <c r="D81">
        <v>2073</v>
      </c>
      <c r="E81" s="3"/>
      <c r="F81" s="11">
        <v>370.86268771905418</v>
      </c>
      <c r="G81" s="11">
        <v>448.62</v>
      </c>
      <c r="H81" s="3">
        <v>523.17165187896626</v>
      </c>
      <c r="L81">
        <v>2073</v>
      </c>
      <c r="M81">
        <v>10.34</v>
      </c>
      <c r="N81">
        <v>10.34</v>
      </c>
      <c r="P81" s="30">
        <f t="shared" si="13"/>
        <v>448.62</v>
      </c>
      <c r="Q81" s="4">
        <f t="shared" si="14"/>
        <v>43.386847195357838</v>
      </c>
      <c r="R81" s="4">
        <f t="shared" si="15"/>
        <v>35.866797651746054</v>
      </c>
      <c r="S81" s="10">
        <f t="shared" si="19"/>
        <v>1.3656305026018334E-2</v>
      </c>
      <c r="T81" s="10"/>
      <c r="U81">
        <f t="shared" si="11"/>
        <v>369.99813721870021</v>
      </c>
      <c r="V81">
        <f t="shared" si="12"/>
        <v>35.783185417669266</v>
      </c>
      <c r="X81">
        <f t="shared" si="16"/>
        <v>329.93177160691465</v>
      </c>
      <c r="Y81">
        <f t="shared" si="17"/>
        <v>31.908295126394066</v>
      </c>
      <c r="AL81">
        <v>2074</v>
      </c>
      <c r="AM81">
        <v>10104900</v>
      </c>
      <c r="AN81">
        <f t="shared" si="18"/>
        <v>10.104900000000001</v>
      </c>
      <c r="AO81" s="10">
        <f t="shared" si="20"/>
        <v>1.278240190249802E-3</v>
      </c>
      <c r="AQ81" s="21">
        <f t="shared" si="21"/>
        <v>1.4488532411903066E-2</v>
      </c>
      <c r="AR81" s="21"/>
      <c r="AS81" s="24"/>
      <c r="BJ81">
        <v>2073</v>
      </c>
      <c r="BK81">
        <v>272.59956965700002</v>
      </c>
    </row>
    <row r="82" spans="3:63" x14ac:dyDescent="0.35">
      <c r="C82">
        <v>75</v>
      </c>
      <c r="D82">
        <v>2074</v>
      </c>
      <c r="E82" s="3"/>
      <c r="F82" s="11">
        <v>375.72631653750358</v>
      </c>
      <c r="G82" s="11">
        <v>455.56</v>
      </c>
      <c r="H82" s="3">
        <v>532.18905058877715</v>
      </c>
      <c r="L82">
        <v>2074</v>
      </c>
      <c r="M82">
        <v>10.35</v>
      </c>
      <c r="N82">
        <v>10.35</v>
      </c>
      <c r="P82" s="30">
        <f t="shared" si="13"/>
        <v>455.56</v>
      </c>
      <c r="Q82" s="4">
        <f t="shared" si="14"/>
        <v>44.015458937198069</v>
      </c>
      <c r="R82" s="4">
        <f t="shared" si="15"/>
        <v>36.302059568840924</v>
      </c>
      <c r="S82" s="10">
        <f t="shared" si="19"/>
        <v>1.4488532411903066E-2</v>
      </c>
      <c r="T82" s="10"/>
      <c r="U82">
        <f t="shared" si="11"/>
        <v>371.47700743371308</v>
      </c>
      <c r="V82">
        <f t="shared" si="12"/>
        <v>35.89149830277421</v>
      </c>
      <c r="X82">
        <f t="shared" si="16"/>
        <v>331.06559601307094</v>
      </c>
      <c r="Y82">
        <f t="shared" si="17"/>
        <v>31.987014107543086</v>
      </c>
      <c r="AL82">
        <v>2075</v>
      </c>
      <c r="AM82">
        <v>10116600</v>
      </c>
      <c r="AN82">
        <f t="shared" si="18"/>
        <v>10.1166</v>
      </c>
      <c r="AO82" s="10">
        <f t="shared" si="20"/>
        <v>1.1578541103820505E-3</v>
      </c>
      <c r="AQ82" s="21">
        <f t="shared" si="21"/>
        <v>1.4341761389351282E-2</v>
      </c>
      <c r="AR82" s="21"/>
      <c r="AS82" s="24"/>
      <c r="BJ82">
        <v>2074</v>
      </c>
      <c r="BK82">
        <v>281.38486958999999</v>
      </c>
    </row>
    <row r="83" spans="3:63" x14ac:dyDescent="0.35">
      <c r="C83">
        <v>76</v>
      </c>
      <c r="D83">
        <v>2075</v>
      </c>
      <c r="E83" s="3"/>
      <c r="F83" s="11">
        <v>380.60663199896385</v>
      </c>
      <c r="G83" s="11">
        <v>462.54</v>
      </c>
      <c r="H83" s="3">
        <v>541.27419851494301</v>
      </c>
      <c r="L83">
        <v>2075</v>
      </c>
      <c r="M83">
        <v>10.36</v>
      </c>
      <c r="N83">
        <v>10.36</v>
      </c>
      <c r="P83" s="30">
        <f t="shared" si="13"/>
        <v>462.54</v>
      </c>
      <c r="Q83" s="4">
        <f t="shared" si="14"/>
        <v>44.64671814671815</v>
      </c>
      <c r="R83" s="4">
        <f t="shared" si="15"/>
        <v>36.738091891791882</v>
      </c>
      <c r="S83" s="10">
        <f t="shared" si="19"/>
        <v>1.4341761389351282E-2</v>
      </c>
      <c r="T83" s="10"/>
      <c r="U83">
        <f t="shared" si="11"/>
        <v>372.96178864365498</v>
      </c>
      <c r="V83">
        <f t="shared" si="12"/>
        <v>36.000172649001449</v>
      </c>
      <c r="X83">
        <f t="shared" si="16"/>
        <v>332.20300673912328</v>
      </c>
      <c r="Y83">
        <f t="shared" si="17"/>
        <v>32.065927291421168</v>
      </c>
      <c r="AL83">
        <v>2076</v>
      </c>
      <c r="AM83">
        <v>10127200</v>
      </c>
      <c r="AN83">
        <f t="shared" si="18"/>
        <v>10.1272</v>
      </c>
      <c r="AO83" s="10">
        <f t="shared" si="20"/>
        <v>1.0477828519463994E-3</v>
      </c>
      <c r="AQ83" s="21">
        <f t="shared" si="21"/>
        <v>1.3177884401894602E-2</v>
      </c>
      <c r="AR83" s="21"/>
      <c r="AS83" s="24"/>
      <c r="BJ83">
        <v>2075</v>
      </c>
      <c r="BK83">
        <v>278.27493946199996</v>
      </c>
    </row>
    <row r="84" spans="3:63" x14ac:dyDescent="0.35">
      <c r="C84">
        <v>77</v>
      </c>
      <c r="D84">
        <v>2076</v>
      </c>
      <c r="E84" s="3"/>
      <c r="F84" s="11">
        <v>385.48968611972793</v>
      </c>
      <c r="G84" s="11">
        <v>469.54</v>
      </c>
      <c r="H84" s="3">
        <v>550.40107764737627</v>
      </c>
      <c r="L84">
        <v>2076</v>
      </c>
      <c r="M84">
        <v>10.38</v>
      </c>
      <c r="N84">
        <v>10.38</v>
      </c>
      <c r="P84" s="30">
        <f t="shared" si="13"/>
        <v>469.54</v>
      </c>
      <c r="Q84" s="4">
        <f t="shared" si="14"/>
        <v>45.235067437379577</v>
      </c>
      <c r="R84" s="4">
        <f t="shared" si="15"/>
        <v>37.137734693615407</v>
      </c>
      <c r="S84" s="10">
        <f t="shared" si="19"/>
        <v>1.3177884401894602E-2</v>
      </c>
      <c r="T84" s="10"/>
      <c r="U84">
        <f t="shared" si="11"/>
        <v>375.94917864695714</v>
      </c>
      <c r="V84">
        <f t="shared" si="12"/>
        <v>36.218610659629782</v>
      </c>
      <c r="X84">
        <f t="shared" si="16"/>
        <v>334.48863035997476</v>
      </c>
      <c r="Y84">
        <f t="shared" si="17"/>
        <v>32.224338184968666</v>
      </c>
      <c r="AL84">
        <v>2077</v>
      </c>
      <c r="AM84">
        <v>10136700</v>
      </c>
      <c r="AN84">
        <f t="shared" si="18"/>
        <v>10.136699999999999</v>
      </c>
      <c r="AO84" s="10">
        <f t="shared" si="20"/>
        <v>9.3806777786542561E-4</v>
      </c>
      <c r="AQ84" s="21">
        <f t="shared" si="21"/>
        <v>1.3995226339722722E-2</v>
      </c>
      <c r="AR84" s="21"/>
      <c r="AS84" s="24"/>
      <c r="BJ84">
        <v>2076</v>
      </c>
      <c r="BK84">
        <v>280.050948656</v>
      </c>
    </row>
    <row r="85" spans="3:63" x14ac:dyDescent="0.35">
      <c r="C85">
        <v>78</v>
      </c>
      <c r="D85">
        <v>2077</v>
      </c>
      <c r="E85" s="3"/>
      <c r="F85" s="11">
        <v>390.38253648876025</v>
      </c>
      <c r="G85" s="11">
        <v>476.57</v>
      </c>
      <c r="H85" s="3">
        <v>559.58267481297867</v>
      </c>
      <c r="L85">
        <v>2077</v>
      </c>
      <c r="M85">
        <v>10.39</v>
      </c>
      <c r="N85">
        <v>10.39</v>
      </c>
      <c r="P85" s="30">
        <f t="shared" si="13"/>
        <v>476.57</v>
      </c>
      <c r="Q85" s="4">
        <f t="shared" si="14"/>
        <v>45.868142444658325</v>
      </c>
      <c r="R85" s="4">
        <f t="shared" si="15"/>
        <v>37.572910152912435</v>
      </c>
      <c r="S85" s="10">
        <f t="shared" si="19"/>
        <v>1.3995226339722722E-2</v>
      </c>
      <c r="T85" s="10"/>
      <c r="U85">
        <f t="shared" si="11"/>
        <v>377.45183497609133</v>
      </c>
      <c r="V85">
        <f t="shared" si="12"/>
        <v>36.328376802318701</v>
      </c>
      <c r="X85">
        <f t="shared" si="16"/>
        <v>335.63686493797485</v>
      </c>
      <c r="Y85">
        <f t="shared" si="17"/>
        <v>32.303836856397965</v>
      </c>
      <c r="AL85">
        <v>2078</v>
      </c>
      <c r="AM85">
        <v>10145100</v>
      </c>
      <c r="AN85">
        <f t="shared" si="18"/>
        <v>10.145099999999999</v>
      </c>
      <c r="AO85" s="10">
        <f t="shared" si="20"/>
        <v>8.2867205303505109E-4</v>
      </c>
      <c r="AQ85" s="21">
        <f t="shared" si="21"/>
        <v>1.381744711003785E-2</v>
      </c>
      <c r="AR85" s="21"/>
      <c r="AS85" s="24"/>
      <c r="BJ85">
        <v>2077</v>
      </c>
      <c r="BK85">
        <v>291.82233654800001</v>
      </c>
    </row>
    <row r="86" spans="3:63" x14ac:dyDescent="0.35">
      <c r="C86">
        <v>79</v>
      </c>
      <c r="D86">
        <v>2078</v>
      </c>
      <c r="E86" s="3"/>
      <c r="F86" s="11">
        <v>395.27828658040579</v>
      </c>
      <c r="G86" s="11">
        <v>483.62</v>
      </c>
      <c r="H86" s="3">
        <v>568.80590200095867</v>
      </c>
      <c r="L86">
        <v>2078</v>
      </c>
      <c r="M86">
        <v>10.4</v>
      </c>
      <c r="N86">
        <v>10.4</v>
      </c>
      <c r="P86" s="30">
        <f t="shared" si="13"/>
        <v>483.62</v>
      </c>
      <c r="Q86" s="4">
        <f t="shared" si="14"/>
        <v>46.501923076923077</v>
      </c>
      <c r="R86" s="4">
        <f t="shared" si="15"/>
        <v>38.007527555808245</v>
      </c>
      <c r="S86" s="10">
        <f t="shared" si="19"/>
        <v>1.381744711003785E-2</v>
      </c>
      <c r="T86" s="10"/>
      <c r="U86">
        <f t="shared" si="11"/>
        <v>378.96049737245943</v>
      </c>
      <c r="V86">
        <f t="shared" si="12"/>
        <v>36.438509362736482</v>
      </c>
      <c r="X86">
        <f t="shared" si="16"/>
        <v>336.7887292024526</v>
      </c>
      <c r="Y86">
        <f t="shared" si="17"/>
        <v>32.383531654081978</v>
      </c>
      <c r="AL86">
        <v>2079</v>
      </c>
      <c r="AM86">
        <v>10152500</v>
      </c>
      <c r="AN86">
        <f t="shared" si="18"/>
        <v>10.1525</v>
      </c>
      <c r="AO86" s="10">
        <f t="shared" si="20"/>
        <v>7.2941617135380277E-4</v>
      </c>
      <c r="AQ86" s="21">
        <f t="shared" si="21"/>
        <v>1.4639593068938472E-2</v>
      </c>
      <c r="AR86" s="21"/>
      <c r="AS86" s="24"/>
      <c r="BJ86">
        <v>2078</v>
      </c>
      <c r="BK86">
        <v>293.83274425100007</v>
      </c>
    </row>
    <row r="87" spans="3:63" x14ac:dyDescent="0.35">
      <c r="C87">
        <v>80</v>
      </c>
      <c r="D87">
        <v>2079</v>
      </c>
      <c r="E87" s="3"/>
      <c r="F87" s="11">
        <v>400.18395743153997</v>
      </c>
      <c r="G87" s="11">
        <v>490.7</v>
      </c>
      <c r="H87" s="3">
        <v>578.08379433974574</v>
      </c>
      <c r="L87">
        <v>2079</v>
      </c>
      <c r="M87">
        <v>10.4</v>
      </c>
      <c r="N87">
        <v>10.4</v>
      </c>
      <c r="P87" s="30">
        <f t="shared" si="13"/>
        <v>490.7</v>
      </c>
      <c r="Q87" s="4">
        <f t="shared" si="14"/>
        <v>47.182692307692307</v>
      </c>
      <c r="R87" s="4">
        <f t="shared" si="15"/>
        <v>38.479226676109612</v>
      </c>
      <c r="S87" s="10">
        <f t="shared" si="19"/>
        <v>1.4639593068938472E-2</v>
      </c>
      <c r="T87" s="10"/>
      <c r="U87">
        <f t="shared" si="11"/>
        <v>378.96049737245943</v>
      </c>
      <c r="V87">
        <f t="shared" si="12"/>
        <v>36.438509362736482</v>
      </c>
      <c r="X87">
        <f t="shared" si="16"/>
        <v>336.7887292024526</v>
      </c>
      <c r="Y87">
        <f t="shared" si="17"/>
        <v>32.383531654081978</v>
      </c>
      <c r="AL87">
        <v>2080</v>
      </c>
      <c r="AM87">
        <v>10158700</v>
      </c>
      <c r="AN87">
        <f t="shared" si="18"/>
        <v>10.1587</v>
      </c>
      <c r="AO87" s="10">
        <f t="shared" si="20"/>
        <v>6.1068702290079102E-4</v>
      </c>
      <c r="AQ87" s="21">
        <f t="shared" si="21"/>
        <v>1.3514971162958744E-2</v>
      </c>
      <c r="AR87" s="21"/>
      <c r="AS87" s="24"/>
      <c r="BJ87">
        <v>2079</v>
      </c>
      <c r="BK87">
        <v>284.89888515000001</v>
      </c>
    </row>
    <row r="88" spans="3:63" x14ac:dyDescent="0.35">
      <c r="C88">
        <v>81</v>
      </c>
      <c r="D88">
        <v>2080</v>
      </c>
      <c r="E88" s="3"/>
      <c r="F88" s="11">
        <v>405.09959279253877</v>
      </c>
      <c r="G88" s="11">
        <v>497.81</v>
      </c>
      <c r="H88" s="3">
        <v>587.41634953536095</v>
      </c>
      <c r="L88">
        <v>2080</v>
      </c>
      <c r="M88">
        <v>10.41</v>
      </c>
      <c r="N88">
        <v>10.41</v>
      </c>
      <c r="P88" s="30">
        <f t="shared" si="13"/>
        <v>497.81</v>
      </c>
      <c r="Q88" s="4">
        <f t="shared" si="14"/>
        <v>47.82036503362152</v>
      </c>
      <c r="R88" s="4">
        <f t="shared" si="15"/>
        <v>38.914466166430238</v>
      </c>
      <c r="S88" s="10">
        <f t="shared" si="19"/>
        <v>1.3514971162958744E-2</v>
      </c>
      <c r="T88" s="10"/>
      <c r="U88">
        <f t="shared" si="11"/>
        <v>380.47518984211183</v>
      </c>
      <c r="V88">
        <f t="shared" si="12"/>
        <v>36.549009590980965</v>
      </c>
      <c r="X88">
        <f t="shared" si="16"/>
        <v>337.94423407408419</v>
      </c>
      <c r="Y88">
        <f t="shared" si="17"/>
        <v>32.46342306187168</v>
      </c>
      <c r="AL88">
        <v>2081</v>
      </c>
      <c r="AM88">
        <v>10164000</v>
      </c>
      <c r="AN88">
        <f t="shared" si="18"/>
        <v>10.164</v>
      </c>
      <c r="AO88" s="10">
        <f t="shared" si="20"/>
        <v>5.2172029885722004E-4</v>
      </c>
      <c r="AQ88" s="21">
        <f t="shared" si="21"/>
        <v>1.3349295249083459E-2</v>
      </c>
      <c r="AR88" s="21"/>
      <c r="AS88" s="24"/>
      <c r="BJ88">
        <v>2080</v>
      </c>
      <c r="BK88">
        <v>284.94797067000002</v>
      </c>
    </row>
    <row r="89" spans="3:63" x14ac:dyDescent="0.35">
      <c r="C89">
        <v>82</v>
      </c>
      <c r="D89">
        <v>2081</v>
      </c>
      <c r="E89" s="3"/>
      <c r="F89" s="11">
        <v>410.01833613979113</v>
      </c>
      <c r="G89" s="11">
        <v>504.94</v>
      </c>
      <c r="H89" s="3">
        <v>596.79041912124978</v>
      </c>
      <c r="L89">
        <v>2081</v>
      </c>
      <c r="M89">
        <v>10.42</v>
      </c>
      <c r="N89">
        <v>10.42</v>
      </c>
      <c r="P89" s="30">
        <f t="shared" si="13"/>
        <v>504.94</v>
      </c>
      <c r="Q89" s="4">
        <f t="shared" si="14"/>
        <v>48.45873320537428</v>
      </c>
      <c r="R89" s="4">
        <f t="shared" si="15"/>
        <v>39.349168535488595</v>
      </c>
      <c r="S89" s="10">
        <f t="shared" si="19"/>
        <v>1.3349295249083459E-2</v>
      </c>
      <c r="T89" s="10"/>
      <c r="U89">
        <f t="shared" si="11"/>
        <v>381.99593648705047</v>
      </c>
      <c r="V89">
        <f t="shared" si="12"/>
        <v>36.659878741559545</v>
      </c>
      <c r="X89">
        <f t="shared" si="16"/>
        <v>339.10339050533759</v>
      </c>
      <c r="Y89">
        <f t="shared" si="17"/>
        <v>32.543511564811666</v>
      </c>
      <c r="AL89">
        <v>2082</v>
      </c>
      <c r="AM89">
        <v>10168200</v>
      </c>
      <c r="AN89">
        <f t="shared" si="18"/>
        <v>10.168200000000001</v>
      </c>
      <c r="AO89" s="10">
        <f t="shared" si="20"/>
        <v>4.1322314049585529E-4</v>
      </c>
      <c r="AQ89" s="21">
        <f t="shared" si="21"/>
        <v>1.4160098229492712E-2</v>
      </c>
      <c r="AR89" s="21"/>
      <c r="AS89" s="24"/>
      <c r="BJ89">
        <v>2081</v>
      </c>
      <c r="BK89">
        <v>294.75276699600005</v>
      </c>
    </row>
    <row r="90" spans="3:63" x14ac:dyDescent="0.35">
      <c r="C90">
        <v>83</v>
      </c>
      <c r="D90">
        <v>2082</v>
      </c>
      <c r="E90" s="3"/>
      <c r="F90" s="11">
        <v>414.94027242361045</v>
      </c>
      <c r="G90" s="11">
        <v>512.09</v>
      </c>
      <c r="H90" s="3">
        <v>606.20593972501467</v>
      </c>
      <c r="L90">
        <v>2082</v>
      </c>
      <c r="M90">
        <v>10.42</v>
      </c>
      <c r="N90">
        <v>10.42</v>
      </c>
      <c r="P90" s="30">
        <f t="shared" si="13"/>
        <v>512.09</v>
      </c>
      <c r="Q90" s="4">
        <f t="shared" si="14"/>
        <v>49.144913627639156</v>
      </c>
      <c r="R90" s="4">
        <f t="shared" si="15"/>
        <v>39.821523265221735</v>
      </c>
      <c r="S90" s="10">
        <f t="shared" si="19"/>
        <v>1.4160098229492712E-2</v>
      </c>
      <c r="T90" s="10"/>
      <c r="U90">
        <f t="shared" si="11"/>
        <v>381.99593648705047</v>
      </c>
      <c r="V90">
        <f t="shared" si="12"/>
        <v>36.659878741559545</v>
      </c>
      <c r="X90">
        <f t="shared" si="16"/>
        <v>339.10339050533759</v>
      </c>
      <c r="Y90">
        <f t="shared" si="17"/>
        <v>32.543511564811666</v>
      </c>
      <c r="AL90">
        <v>2083</v>
      </c>
      <c r="AM90">
        <v>10171400</v>
      </c>
      <c r="AN90">
        <f t="shared" si="18"/>
        <v>10.1714</v>
      </c>
      <c r="AO90" s="10">
        <f t="shared" si="20"/>
        <v>3.1470663440913427E-4</v>
      </c>
      <c r="AQ90" s="21">
        <f t="shared" si="21"/>
        <v>1.4060028510613387E-2</v>
      </c>
      <c r="AR90" s="21"/>
      <c r="AS90" s="24"/>
      <c r="BJ90">
        <v>2082</v>
      </c>
      <c r="BK90">
        <v>296.76844134800001</v>
      </c>
    </row>
    <row r="91" spans="3:63" x14ac:dyDescent="0.35">
      <c r="C91">
        <v>84</v>
      </c>
      <c r="D91">
        <v>2083</v>
      </c>
      <c r="E91" s="3"/>
      <c r="F91" s="11">
        <v>419.88609156864345</v>
      </c>
      <c r="G91" s="11">
        <v>519.29</v>
      </c>
      <c r="H91" s="3">
        <v>615.7024188585799</v>
      </c>
      <c r="L91">
        <v>2083</v>
      </c>
      <c r="M91">
        <v>10.42</v>
      </c>
      <c r="N91">
        <v>10.42</v>
      </c>
      <c r="P91" s="30">
        <f t="shared" si="13"/>
        <v>519.29</v>
      </c>
      <c r="Q91" s="4">
        <f t="shared" si="14"/>
        <v>49.83589251439539</v>
      </c>
      <c r="R91" s="4">
        <f t="shared" si="15"/>
        <v>40.29617001618459</v>
      </c>
      <c r="S91" s="10">
        <f t="shared" si="19"/>
        <v>1.4060028510613387E-2</v>
      </c>
      <c r="T91" s="10"/>
      <c r="U91">
        <f t="shared" si="11"/>
        <v>381.99593648705047</v>
      </c>
      <c r="V91">
        <f t="shared" si="12"/>
        <v>36.659878741559545</v>
      </c>
      <c r="X91">
        <f t="shared" si="16"/>
        <v>339.10339050533759</v>
      </c>
      <c r="Y91">
        <f t="shared" si="17"/>
        <v>32.543511564811666</v>
      </c>
      <c r="AL91">
        <v>2084</v>
      </c>
      <c r="AM91">
        <v>10173700</v>
      </c>
      <c r="AN91">
        <f t="shared" si="18"/>
        <v>10.1737</v>
      </c>
      <c r="AO91" s="10">
        <f t="shared" si="20"/>
        <v>2.2612423068602006E-4</v>
      </c>
      <c r="AQ91" s="21">
        <f t="shared" si="21"/>
        <v>1.2950734581236523E-2</v>
      </c>
      <c r="AR91" s="21"/>
      <c r="AS91" s="24"/>
      <c r="BJ91">
        <v>2083</v>
      </c>
      <c r="BK91">
        <v>293.29986209599997</v>
      </c>
    </row>
    <row r="92" spans="3:63" x14ac:dyDescent="0.35">
      <c r="C92">
        <v>85</v>
      </c>
      <c r="D92">
        <v>2084</v>
      </c>
      <c r="E92" s="3"/>
      <c r="F92" s="11">
        <v>424.84203418700071</v>
      </c>
      <c r="G92" s="11">
        <v>526.52</v>
      </c>
      <c r="H92" s="3">
        <v>625.25356361490969</v>
      </c>
      <c r="L92">
        <v>2084</v>
      </c>
      <c r="M92">
        <v>10.43</v>
      </c>
      <c r="N92">
        <v>10.43</v>
      </c>
      <c r="P92" s="30">
        <f t="shared" si="13"/>
        <v>526.52</v>
      </c>
      <c r="Q92" s="4">
        <f t="shared" si="14"/>
        <v>50.481303930968359</v>
      </c>
      <c r="R92" s="4">
        <f t="shared" si="15"/>
        <v>40.732697429242641</v>
      </c>
      <c r="S92" s="10">
        <f t="shared" si="19"/>
        <v>1.2950734581236523E-2</v>
      </c>
      <c r="T92" s="10"/>
      <c r="U92">
        <f t="shared" si="11"/>
        <v>383.52276150561227</v>
      </c>
      <c r="V92">
        <f t="shared" si="12"/>
        <v>36.771118073404821</v>
      </c>
      <c r="X92">
        <f t="shared" si="16"/>
        <v>340.26620948056365</v>
      </c>
      <c r="Y92">
        <f t="shared" si="17"/>
        <v>32.623797649143206</v>
      </c>
      <c r="AL92">
        <v>2085</v>
      </c>
      <c r="AM92">
        <v>10175100</v>
      </c>
      <c r="AN92">
        <f t="shared" si="18"/>
        <v>10.1751</v>
      </c>
      <c r="AO92" s="10">
        <f t="shared" si="20"/>
        <v>1.3760971917786691E-4</v>
      </c>
      <c r="AQ92" s="21">
        <f t="shared" si="21"/>
        <v>1.3826635265516973E-2</v>
      </c>
      <c r="AR92" s="21"/>
      <c r="AS92" s="24"/>
      <c r="BJ92">
        <v>2084</v>
      </c>
      <c r="BK92">
        <v>301.25648374499997</v>
      </c>
    </row>
    <row r="93" spans="3:63" x14ac:dyDescent="0.35">
      <c r="C93">
        <v>86</v>
      </c>
      <c r="D93">
        <v>2085</v>
      </c>
      <c r="E93" s="3"/>
      <c r="F93" s="11">
        <v>429.82181730537701</v>
      </c>
      <c r="G93" s="11">
        <v>533.79999999999995</v>
      </c>
      <c r="H93" s="3">
        <v>634.88583947619315</v>
      </c>
      <c r="L93">
        <v>2085</v>
      </c>
      <c r="M93">
        <v>10.43</v>
      </c>
      <c r="N93">
        <v>10.43</v>
      </c>
      <c r="P93" s="30">
        <f t="shared" si="13"/>
        <v>533.79999999999995</v>
      </c>
      <c r="Q93" s="4">
        <f t="shared" si="14"/>
        <v>51.179290508149563</v>
      </c>
      <c r="R93" s="4">
        <f t="shared" si="15"/>
        <v>41.210145475108057</v>
      </c>
      <c r="S93" s="10">
        <f t="shared" si="19"/>
        <v>1.3826635265516973E-2</v>
      </c>
      <c r="T93" s="10"/>
      <c r="U93">
        <f t="shared" ref="U93:U108" si="22">5.9827*EXP(0.3989*M93)</f>
        <v>383.52276150561227</v>
      </c>
      <c r="V93">
        <f t="shared" ref="V93:V108" si="23">U93/M93</f>
        <v>36.771118073404821</v>
      </c>
      <c r="X93">
        <f t="shared" si="16"/>
        <v>340.26620948056365</v>
      </c>
      <c r="Y93">
        <f t="shared" si="17"/>
        <v>32.623797649143206</v>
      </c>
      <c r="AL93">
        <v>2086</v>
      </c>
      <c r="AM93">
        <v>10175600</v>
      </c>
      <c r="AN93">
        <f t="shared" si="18"/>
        <v>10.175599999999999</v>
      </c>
      <c r="AO93" s="10">
        <f t="shared" si="20"/>
        <v>4.913956619589932E-5</v>
      </c>
      <c r="AQ93" s="21">
        <f t="shared" si="21"/>
        <v>1.3713001124016522E-2</v>
      </c>
      <c r="AR93" s="21"/>
      <c r="AS93" s="24"/>
      <c r="BJ93">
        <v>2085</v>
      </c>
      <c r="BK93">
        <v>313.23832486800001</v>
      </c>
    </row>
    <row r="94" spans="3:63" x14ac:dyDescent="0.35">
      <c r="C94">
        <v>87</v>
      </c>
      <c r="D94">
        <v>2086</v>
      </c>
      <c r="E94" s="3"/>
      <c r="F94" s="11">
        <v>434.81856487547321</v>
      </c>
      <c r="G94" s="11">
        <v>541.12</v>
      </c>
      <c r="H94" s="3">
        <v>644.58612196578338</v>
      </c>
      <c r="L94">
        <v>2086</v>
      </c>
      <c r="M94">
        <v>10.43</v>
      </c>
      <c r="N94">
        <v>10.43</v>
      </c>
      <c r="P94" s="30">
        <f t="shared" si="13"/>
        <v>541.12</v>
      </c>
      <c r="Q94" s="4">
        <f t="shared" si="14"/>
        <v>51.881112176414192</v>
      </c>
      <c r="R94" s="4">
        <f t="shared" si="15"/>
        <v>41.689220026411625</v>
      </c>
      <c r="S94" s="10">
        <f t="shared" si="19"/>
        <v>1.3713001124016522E-2</v>
      </c>
      <c r="T94" s="10"/>
      <c r="U94">
        <f t="shared" si="22"/>
        <v>383.52276150561227</v>
      </c>
      <c r="V94">
        <f t="shared" si="23"/>
        <v>36.771118073404821</v>
      </c>
      <c r="X94">
        <f t="shared" si="16"/>
        <v>340.26620948056365</v>
      </c>
      <c r="Y94">
        <f t="shared" si="17"/>
        <v>32.623797649143206</v>
      </c>
      <c r="AL94">
        <v>2087</v>
      </c>
      <c r="AM94">
        <v>10175300</v>
      </c>
      <c r="AN94">
        <f t="shared" si="18"/>
        <v>10.1753</v>
      </c>
      <c r="AO94" s="10">
        <f t="shared" si="20"/>
        <v>-2.9482290970439529E-5</v>
      </c>
      <c r="AQ94" s="21">
        <f t="shared" si="21"/>
        <v>1.3619899467770535E-2</v>
      </c>
      <c r="AR94" s="21"/>
      <c r="AS94" s="24"/>
      <c r="BJ94">
        <v>2086</v>
      </c>
      <c r="BK94">
        <v>311.50877343399998</v>
      </c>
    </row>
    <row r="95" spans="3:63" x14ac:dyDescent="0.35">
      <c r="C95">
        <v>88</v>
      </c>
      <c r="D95">
        <v>2087</v>
      </c>
      <c r="E95" s="3"/>
      <c r="F95" s="11">
        <v>439.83908165068902</v>
      </c>
      <c r="G95" s="11">
        <v>548.49</v>
      </c>
      <c r="H95" s="3">
        <v>654.36774861531671</v>
      </c>
      <c r="L95">
        <v>2087</v>
      </c>
      <c r="M95">
        <v>10.43</v>
      </c>
      <c r="N95">
        <v>10.43</v>
      </c>
      <c r="P95" s="30">
        <f t="shared" si="13"/>
        <v>548.49</v>
      </c>
      <c r="Q95" s="4">
        <f t="shared" si="14"/>
        <v>52.58772770853308</v>
      </c>
      <c r="R95" s="4">
        <f t="shared" si="15"/>
        <v>42.170573504380542</v>
      </c>
      <c r="S95" s="10">
        <f t="shared" si="19"/>
        <v>1.3619899467770535E-2</v>
      </c>
      <c r="T95" s="10"/>
      <c r="U95">
        <f t="shared" si="22"/>
        <v>383.52276150561227</v>
      </c>
      <c r="V95">
        <f t="shared" si="23"/>
        <v>36.771118073404821</v>
      </c>
      <c r="X95">
        <f t="shared" si="16"/>
        <v>340.26620948056365</v>
      </c>
      <c r="Y95">
        <f t="shared" si="17"/>
        <v>32.623797649143206</v>
      </c>
      <c r="AL95">
        <v>2088</v>
      </c>
      <c r="AM95">
        <v>10174300</v>
      </c>
      <c r="AN95">
        <f t="shared" si="18"/>
        <v>10.174300000000001</v>
      </c>
      <c r="AO95" s="10">
        <f t="shared" si="20"/>
        <v>-9.8277200672125531E-5</v>
      </c>
      <c r="AQ95" s="21">
        <f t="shared" si="21"/>
        <v>1.3528049736549308E-2</v>
      </c>
      <c r="AR95" s="21"/>
      <c r="AS95" s="24"/>
      <c r="BJ95">
        <v>2087</v>
      </c>
      <c r="BK95">
        <v>306.01424450800005</v>
      </c>
    </row>
    <row r="96" spans="3:63" x14ac:dyDescent="0.35">
      <c r="C96">
        <v>89</v>
      </c>
      <c r="D96">
        <v>2088</v>
      </c>
      <c r="E96" s="3"/>
      <c r="F96" s="11">
        <v>444.88331825468828</v>
      </c>
      <c r="G96" s="11">
        <v>555.91</v>
      </c>
      <c r="H96" s="3">
        <v>664.23084568462923</v>
      </c>
      <c r="L96">
        <v>2088</v>
      </c>
      <c r="M96">
        <v>10.43</v>
      </c>
      <c r="N96">
        <v>10.43</v>
      </c>
      <c r="P96" s="30">
        <f t="shared" si="13"/>
        <v>555.91</v>
      </c>
      <c r="Q96" s="4">
        <f t="shared" si="14"/>
        <v>53.299137104506229</v>
      </c>
      <c r="R96" s="4">
        <f t="shared" si="15"/>
        <v>42.654201174946145</v>
      </c>
      <c r="S96" s="10">
        <f t="shared" si="19"/>
        <v>1.3528049736549308E-2</v>
      </c>
      <c r="T96" s="10"/>
      <c r="U96">
        <f t="shared" si="22"/>
        <v>383.52276150561227</v>
      </c>
      <c r="V96">
        <f t="shared" si="23"/>
        <v>36.771118073404821</v>
      </c>
      <c r="X96">
        <f t="shared" si="16"/>
        <v>340.26620948056365</v>
      </c>
      <c r="Y96">
        <f t="shared" si="17"/>
        <v>32.623797649143206</v>
      </c>
      <c r="AL96">
        <v>2089</v>
      </c>
      <c r="AM96">
        <v>10172500</v>
      </c>
      <c r="AN96">
        <f t="shared" si="18"/>
        <v>10.172499999999999</v>
      </c>
      <c r="AO96" s="10">
        <f t="shared" si="20"/>
        <v>-1.7691634805350187E-4</v>
      </c>
      <c r="AQ96" s="21">
        <f t="shared" si="21"/>
        <v>1.3455415444946217E-2</v>
      </c>
      <c r="AR96" s="21"/>
      <c r="AS96" s="24"/>
      <c r="BJ96">
        <v>2088</v>
      </c>
      <c r="BK96">
        <v>311.94250939</v>
      </c>
    </row>
    <row r="97" spans="3:63" x14ac:dyDescent="0.35">
      <c r="C97">
        <v>90</v>
      </c>
      <c r="D97">
        <v>2089</v>
      </c>
      <c r="E97" s="3"/>
      <c r="F97" s="11">
        <v>449.95801009670794</v>
      </c>
      <c r="G97" s="11">
        <v>563.39</v>
      </c>
      <c r="H97" s="3">
        <v>674.18885161646506</v>
      </c>
      <c r="L97">
        <v>2089</v>
      </c>
      <c r="M97">
        <v>10.43</v>
      </c>
      <c r="N97">
        <v>10.43</v>
      </c>
      <c r="P97" s="30">
        <f t="shared" si="13"/>
        <v>563.39</v>
      </c>
      <c r="Q97" s="4">
        <f t="shared" si="14"/>
        <v>54.016299137104504</v>
      </c>
      <c r="R97" s="4">
        <f t="shared" si="15"/>
        <v>43.14074881080613</v>
      </c>
      <c r="S97" s="10">
        <f t="shared" si="19"/>
        <v>1.3455415444946217E-2</v>
      </c>
      <c r="T97" s="10"/>
      <c r="U97">
        <f t="shared" si="22"/>
        <v>383.52276150561227</v>
      </c>
      <c r="V97">
        <f t="shared" si="23"/>
        <v>36.771118073404821</v>
      </c>
      <c r="X97">
        <f t="shared" si="16"/>
        <v>340.26620948056365</v>
      </c>
      <c r="Y97">
        <f t="shared" si="17"/>
        <v>32.623797649143206</v>
      </c>
      <c r="AL97">
        <v>2090</v>
      </c>
      <c r="AM97">
        <v>10169900</v>
      </c>
      <c r="AN97">
        <f t="shared" si="18"/>
        <v>10.1699</v>
      </c>
      <c r="AO97" s="10">
        <f t="shared" si="20"/>
        <v>-2.5559105431305351E-4</v>
      </c>
      <c r="AQ97" s="21">
        <f t="shared" si="21"/>
        <v>1.4373572593300965E-2</v>
      </c>
      <c r="AR97" s="21"/>
      <c r="AS97" s="24"/>
      <c r="BJ97">
        <v>2089</v>
      </c>
      <c r="BK97">
        <v>316.39869485999998</v>
      </c>
    </row>
    <row r="98" spans="3:63" x14ac:dyDescent="0.35">
      <c r="C98">
        <v>91</v>
      </c>
      <c r="D98">
        <v>2090</v>
      </c>
      <c r="E98" s="3"/>
      <c r="F98" s="11">
        <v>455.06983827064164</v>
      </c>
      <c r="G98" s="11">
        <v>570.94000000000005</v>
      </c>
      <c r="H98" s="3">
        <v>684.25528476863531</v>
      </c>
      <c r="L98">
        <v>2090</v>
      </c>
      <c r="M98">
        <v>10.42</v>
      </c>
      <c r="N98">
        <v>10.42</v>
      </c>
      <c r="P98" s="30">
        <f t="shared" si="13"/>
        <v>570.94000000000005</v>
      </c>
      <c r="Q98" s="4">
        <f t="shared" si="14"/>
        <v>54.792706333973136</v>
      </c>
      <c r="R98" s="4">
        <f t="shared" si="15"/>
        <v>43.672729200637392</v>
      </c>
      <c r="S98" s="10">
        <f t="shared" si="19"/>
        <v>1.4373572593300965E-2</v>
      </c>
      <c r="T98" s="10"/>
      <c r="U98">
        <f t="shared" si="22"/>
        <v>381.99593648705047</v>
      </c>
      <c r="V98">
        <f t="shared" si="23"/>
        <v>36.659878741559545</v>
      </c>
      <c r="X98">
        <f t="shared" si="16"/>
        <v>339.10339050533759</v>
      </c>
      <c r="Y98">
        <f t="shared" si="17"/>
        <v>32.543511564811666</v>
      </c>
      <c r="AL98">
        <v>2091</v>
      </c>
      <c r="AM98">
        <v>10166600</v>
      </c>
      <c r="AN98">
        <f t="shared" si="18"/>
        <v>10.166600000000001</v>
      </c>
      <c r="AO98" s="10">
        <f t="shared" si="20"/>
        <v>-3.2448696644016284E-4</v>
      </c>
      <c r="AQ98" s="21">
        <f t="shared" si="21"/>
        <v>1.3311381230952213E-2</v>
      </c>
      <c r="AR98" s="21"/>
      <c r="AS98" s="24"/>
      <c r="BJ98">
        <v>2090</v>
      </c>
      <c r="BK98">
        <v>308.62844917500001</v>
      </c>
    </row>
    <row r="99" spans="3:63" x14ac:dyDescent="0.35">
      <c r="C99">
        <v>92</v>
      </c>
      <c r="D99">
        <v>2091</v>
      </c>
      <c r="E99" s="3"/>
      <c r="F99" s="11">
        <v>460.20515950475459</v>
      </c>
      <c r="G99" s="11">
        <v>578.54</v>
      </c>
      <c r="H99" s="3">
        <v>694.40368324691656</v>
      </c>
      <c r="L99">
        <v>2091</v>
      </c>
      <c r="M99">
        <v>10.42</v>
      </c>
      <c r="N99">
        <v>10.42</v>
      </c>
      <c r="P99" s="30">
        <f t="shared" si="13"/>
        <v>578.54</v>
      </c>
      <c r="Q99" s="4">
        <f t="shared" si="14"/>
        <v>55.522072936660265</v>
      </c>
      <c r="R99" s="4">
        <f t="shared" si="15"/>
        <v>44.165562332510035</v>
      </c>
      <c r="S99" s="10">
        <f t="shared" si="19"/>
        <v>1.3311381230952213E-2</v>
      </c>
      <c r="T99" s="10"/>
      <c r="U99">
        <f t="shared" si="22"/>
        <v>381.99593648705047</v>
      </c>
      <c r="V99">
        <f t="shared" si="23"/>
        <v>36.659878741559545</v>
      </c>
      <c r="X99">
        <f t="shared" si="16"/>
        <v>339.10339050533759</v>
      </c>
      <c r="Y99">
        <f t="shared" si="17"/>
        <v>32.543511564811666</v>
      </c>
      <c r="AL99">
        <v>2092</v>
      </c>
      <c r="AM99">
        <v>10162500</v>
      </c>
      <c r="AN99">
        <f t="shared" si="18"/>
        <v>10.1625</v>
      </c>
      <c r="AO99" s="10">
        <f t="shared" si="20"/>
        <v>-4.0328133299250002E-4</v>
      </c>
      <c r="AQ99" s="21">
        <f t="shared" si="21"/>
        <v>1.3257510284509388E-2</v>
      </c>
      <c r="AR99" s="21"/>
      <c r="AS99" s="24"/>
      <c r="BJ99">
        <v>2091</v>
      </c>
      <c r="BK99">
        <v>306.67908654599995</v>
      </c>
    </row>
    <row r="100" spans="3:63" x14ac:dyDescent="0.35">
      <c r="C100">
        <v>93</v>
      </c>
      <c r="D100">
        <v>2092</v>
      </c>
      <c r="E100" s="3"/>
      <c r="F100" s="11">
        <v>465.37741415035265</v>
      </c>
      <c r="G100" s="11">
        <v>586.21</v>
      </c>
      <c r="H100" s="3">
        <v>704.66091617948393</v>
      </c>
      <c r="L100">
        <v>2092</v>
      </c>
      <c r="M100">
        <v>10.42</v>
      </c>
      <c r="N100">
        <v>10.42</v>
      </c>
      <c r="P100" s="30">
        <f t="shared" si="13"/>
        <v>586.21</v>
      </c>
      <c r="Q100" s="4">
        <f t="shared" si="14"/>
        <v>56.258157389635322</v>
      </c>
      <c r="R100" s="4">
        <f t="shared" si="15"/>
        <v>44.661939937653806</v>
      </c>
      <c r="S100" s="10">
        <f t="shared" si="19"/>
        <v>1.3257510284509388E-2</v>
      </c>
      <c r="T100" s="10"/>
      <c r="U100">
        <f t="shared" si="22"/>
        <v>381.99593648705047</v>
      </c>
      <c r="V100">
        <f t="shared" si="23"/>
        <v>36.659878741559545</v>
      </c>
      <c r="X100">
        <f t="shared" si="16"/>
        <v>339.10339050533759</v>
      </c>
      <c r="Y100">
        <f t="shared" si="17"/>
        <v>32.543511564811666</v>
      </c>
      <c r="AL100">
        <v>2093</v>
      </c>
      <c r="AM100">
        <v>10157700</v>
      </c>
      <c r="AN100">
        <f t="shared" si="18"/>
        <v>10.1577</v>
      </c>
      <c r="AO100" s="10">
        <f t="shared" si="20"/>
        <v>-4.7232472324720831E-4</v>
      </c>
      <c r="AQ100" s="21">
        <f t="shared" si="21"/>
        <v>1.4176757743095791E-2</v>
      </c>
      <c r="AR100" s="21"/>
      <c r="AS100" s="24"/>
      <c r="BJ100">
        <v>2092</v>
      </c>
      <c r="BK100">
        <v>320.828152488</v>
      </c>
    </row>
    <row r="101" spans="3:63" x14ac:dyDescent="0.35">
      <c r="C101">
        <v>94</v>
      </c>
      <c r="D101">
        <v>2093</v>
      </c>
      <c r="E101" s="3"/>
      <c r="F101" s="11">
        <v>470.58647562078744</v>
      </c>
      <c r="G101" s="11">
        <v>593.95000000000005</v>
      </c>
      <c r="H101" s="3">
        <v>715.02722521706949</v>
      </c>
      <c r="L101">
        <v>2093</v>
      </c>
      <c r="M101">
        <v>10.41</v>
      </c>
      <c r="N101">
        <v>10.41</v>
      </c>
      <c r="P101" s="30">
        <f t="shared" si="13"/>
        <v>593.95000000000005</v>
      </c>
      <c r="Q101" s="4">
        <f t="shared" si="14"/>
        <v>57.055715658021136</v>
      </c>
      <c r="R101" s="4">
        <f t="shared" si="15"/>
        <v>45.205233008721173</v>
      </c>
      <c r="S101" s="10">
        <f t="shared" si="19"/>
        <v>1.4176757743095791E-2</v>
      </c>
      <c r="T101" s="10"/>
      <c r="U101">
        <f t="shared" si="22"/>
        <v>380.47518984211183</v>
      </c>
      <c r="V101">
        <f t="shared" si="23"/>
        <v>36.549009590980965</v>
      </c>
      <c r="X101">
        <f t="shared" si="16"/>
        <v>337.94423407408419</v>
      </c>
      <c r="Y101">
        <f t="shared" si="17"/>
        <v>32.46342306187168</v>
      </c>
      <c r="AL101">
        <v>2094</v>
      </c>
      <c r="AM101">
        <v>10152000</v>
      </c>
      <c r="AN101">
        <f t="shared" si="18"/>
        <v>10.151999999999999</v>
      </c>
      <c r="AO101" s="10">
        <f t="shared" si="20"/>
        <v>-5.6115065418360643E-4</v>
      </c>
      <c r="AQ101" s="21">
        <f t="shared" si="21"/>
        <v>1.3115582119707092E-2</v>
      </c>
      <c r="AR101" s="21"/>
      <c r="AS101" s="24"/>
      <c r="BJ101">
        <v>2093</v>
      </c>
      <c r="BK101">
        <v>328.746522975</v>
      </c>
    </row>
    <row r="102" spans="3:63" x14ac:dyDescent="0.35">
      <c r="C102">
        <v>95</v>
      </c>
      <c r="D102">
        <v>2094</v>
      </c>
      <c r="E102" s="3"/>
      <c r="F102" s="11">
        <v>475.81878547752177</v>
      </c>
      <c r="G102" s="11">
        <v>601.74</v>
      </c>
      <c r="H102" s="3">
        <v>725.47602431225084</v>
      </c>
      <c r="L102">
        <v>2094</v>
      </c>
      <c r="M102">
        <v>10.41</v>
      </c>
      <c r="N102">
        <v>10.41</v>
      </c>
      <c r="P102" s="30">
        <f t="shared" si="13"/>
        <v>601.74</v>
      </c>
      <c r="Q102" s="4">
        <f t="shared" si="14"/>
        <v>57.804034582132566</v>
      </c>
      <c r="R102" s="4">
        <f t="shared" si="15"/>
        <v>45.707856433959826</v>
      </c>
      <c r="S102" s="10">
        <f t="shared" si="19"/>
        <v>1.3115582119707092E-2</v>
      </c>
      <c r="T102" s="10"/>
      <c r="U102">
        <f t="shared" si="22"/>
        <v>380.47518984211183</v>
      </c>
      <c r="V102">
        <f t="shared" si="23"/>
        <v>36.549009590980965</v>
      </c>
      <c r="X102">
        <f t="shared" si="16"/>
        <v>337.94423407408419</v>
      </c>
      <c r="Y102">
        <f t="shared" si="17"/>
        <v>32.46342306187168</v>
      </c>
      <c r="AL102">
        <v>2095</v>
      </c>
      <c r="AM102">
        <v>10145600</v>
      </c>
      <c r="AN102">
        <f t="shared" si="18"/>
        <v>10.1456</v>
      </c>
      <c r="AO102" s="10">
        <f t="shared" si="20"/>
        <v>-6.3041765169413733E-4</v>
      </c>
      <c r="AQ102" s="21">
        <f t="shared" si="21"/>
        <v>1.4052852496989399E-2</v>
      </c>
      <c r="AR102" s="21"/>
      <c r="AS102" s="24"/>
      <c r="BJ102">
        <v>2094</v>
      </c>
      <c r="BK102">
        <v>321.85006940799997</v>
      </c>
    </row>
    <row r="103" spans="3:63" x14ac:dyDescent="0.35">
      <c r="C103">
        <v>96</v>
      </c>
      <c r="D103">
        <v>2095</v>
      </c>
      <c r="E103" s="3"/>
      <c r="F103" s="11">
        <v>481.09440998507307</v>
      </c>
      <c r="G103" s="11">
        <v>609.61</v>
      </c>
      <c r="H103" s="3">
        <v>736.04773196198028</v>
      </c>
      <c r="L103">
        <v>2095</v>
      </c>
      <c r="M103">
        <v>10.4</v>
      </c>
      <c r="N103">
        <v>10.4</v>
      </c>
      <c r="P103" s="30">
        <f t="shared" si="13"/>
        <v>609.61</v>
      </c>
      <c r="Q103" s="4">
        <f t="shared" si="14"/>
        <v>58.616346153846152</v>
      </c>
      <c r="R103" s="4">
        <f t="shared" si="15"/>
        <v>46.259077883180105</v>
      </c>
      <c r="S103" s="10">
        <f t="shared" si="19"/>
        <v>1.4052852496989399E-2</v>
      </c>
      <c r="T103" s="10"/>
      <c r="U103">
        <f t="shared" si="22"/>
        <v>378.96049737245943</v>
      </c>
      <c r="V103">
        <f t="shared" si="23"/>
        <v>36.438509362736482</v>
      </c>
      <c r="X103">
        <f t="shared" si="16"/>
        <v>336.7887292024526</v>
      </c>
      <c r="Y103">
        <f t="shared" si="17"/>
        <v>32.383531654081978</v>
      </c>
      <c r="AL103">
        <v>2096</v>
      </c>
      <c r="AM103">
        <v>10138200</v>
      </c>
      <c r="AN103">
        <f t="shared" si="18"/>
        <v>10.138199999999999</v>
      </c>
      <c r="AO103" s="10">
        <f t="shared" si="20"/>
        <v>-7.2938022393953528E-4</v>
      </c>
      <c r="AQ103" s="21">
        <f t="shared" si="21"/>
        <v>1.3966881017145827E-2</v>
      </c>
      <c r="AR103" s="21"/>
      <c r="AS103" s="24"/>
      <c r="BJ103">
        <v>2095</v>
      </c>
      <c r="BK103">
        <v>323.60322327999995</v>
      </c>
    </row>
    <row r="104" spans="3:63" x14ac:dyDescent="0.35">
      <c r="C104">
        <v>97</v>
      </c>
      <c r="D104">
        <v>2096</v>
      </c>
      <c r="E104" s="3"/>
      <c r="F104" s="11">
        <v>486.39311633652579</v>
      </c>
      <c r="G104" s="11">
        <v>617.53</v>
      </c>
      <c r="H104" s="3">
        <v>746.70228676293652</v>
      </c>
      <c r="L104">
        <v>2096</v>
      </c>
      <c r="M104">
        <v>10.39</v>
      </c>
      <c r="N104">
        <v>10.39</v>
      </c>
      <c r="P104" s="30">
        <f t="shared" si="13"/>
        <v>617.53</v>
      </c>
      <c r="Q104" s="4">
        <f t="shared" si="14"/>
        <v>59.435033686236757</v>
      </c>
      <c r="R104" s="4">
        <f t="shared" si="15"/>
        <v>46.813581938067927</v>
      </c>
      <c r="S104" s="10">
        <f t="shared" si="19"/>
        <v>1.3966881017145827E-2</v>
      </c>
      <c r="T104" s="10"/>
      <c r="U104">
        <f t="shared" si="22"/>
        <v>377.45183497609133</v>
      </c>
      <c r="V104">
        <f t="shared" si="23"/>
        <v>36.328376802318701</v>
      </c>
      <c r="X104">
        <f t="shared" si="16"/>
        <v>335.63686493797485</v>
      </c>
      <c r="Y104">
        <f t="shared" si="17"/>
        <v>32.303836856397965</v>
      </c>
      <c r="AL104">
        <v>2097</v>
      </c>
      <c r="AM104">
        <v>10130100</v>
      </c>
      <c r="AN104">
        <f t="shared" si="18"/>
        <v>10.130100000000001</v>
      </c>
      <c r="AO104" s="10">
        <f t="shared" si="20"/>
        <v>-7.9895839498123067E-4</v>
      </c>
      <c r="AQ104" s="21">
        <f t="shared" si="21"/>
        <v>1.3914498767496619E-2</v>
      </c>
      <c r="AR104" s="21"/>
      <c r="AS104" s="24"/>
      <c r="BJ104">
        <v>2096</v>
      </c>
      <c r="BK104">
        <v>336.65581026000001</v>
      </c>
    </row>
    <row r="105" spans="3:63" x14ac:dyDescent="0.35">
      <c r="C105">
        <v>98</v>
      </c>
      <c r="D105">
        <v>2097</v>
      </c>
      <c r="E105" s="3"/>
      <c r="F105" s="11">
        <v>491.7282165412123</v>
      </c>
      <c r="G105" s="11">
        <v>625.52</v>
      </c>
      <c r="H105" s="3">
        <v>757.46675125535512</v>
      </c>
      <c r="L105">
        <v>2097</v>
      </c>
      <c r="M105">
        <v>10.38</v>
      </c>
      <c r="N105">
        <v>10.38</v>
      </c>
      <c r="P105" s="30">
        <f t="shared" si="13"/>
        <v>625.52</v>
      </c>
      <c r="Q105" s="4">
        <f t="shared" si="14"/>
        <v>60.262042389210016</v>
      </c>
      <c r="R105" s="4">
        <f t="shared" si="15"/>
        <v>47.372660553103302</v>
      </c>
      <c r="S105" s="10">
        <f t="shared" si="19"/>
        <v>1.3914498767496619E-2</v>
      </c>
      <c r="T105" s="10"/>
      <c r="U105">
        <f t="shared" si="22"/>
        <v>375.94917864695714</v>
      </c>
      <c r="V105">
        <f t="shared" si="23"/>
        <v>36.218610659629782</v>
      </c>
      <c r="X105">
        <f t="shared" si="16"/>
        <v>334.48863035997476</v>
      </c>
      <c r="Y105">
        <f t="shared" si="17"/>
        <v>32.224338184968666</v>
      </c>
      <c r="AL105">
        <v>2098</v>
      </c>
      <c r="AM105">
        <v>10121000</v>
      </c>
      <c r="AN105">
        <f t="shared" si="18"/>
        <v>10.121</v>
      </c>
      <c r="AO105" s="10">
        <f t="shared" si="20"/>
        <v>-8.983129485394814E-4</v>
      </c>
      <c r="AQ105" s="21">
        <f t="shared" si="21"/>
        <v>1.3830020905730711E-2</v>
      </c>
      <c r="AR105" s="21"/>
      <c r="AS105" s="24"/>
      <c r="BJ105">
        <v>2097</v>
      </c>
      <c r="BK105">
        <v>335.45292981800003</v>
      </c>
    </row>
    <row r="106" spans="3:63" x14ac:dyDescent="0.35">
      <c r="C106">
        <v>99</v>
      </c>
      <c r="D106">
        <v>2098</v>
      </c>
      <c r="E106" s="3"/>
      <c r="F106" s="11">
        <v>497.08626233115217</v>
      </c>
      <c r="G106" s="11">
        <v>633.55999999999995</v>
      </c>
      <c r="H106" s="3">
        <v>768.3143759883842</v>
      </c>
      <c r="L106">
        <v>2098</v>
      </c>
      <c r="M106">
        <v>10.37</v>
      </c>
      <c r="N106">
        <v>10.37</v>
      </c>
      <c r="P106" s="30">
        <f t="shared" si="13"/>
        <v>633.55999999999995</v>
      </c>
      <c r="Q106" s="4">
        <f t="shared" si="14"/>
        <v>61.095467695274827</v>
      </c>
      <c r="R106" s="4">
        <f t="shared" si="15"/>
        <v>47.935030118722487</v>
      </c>
      <c r="S106" s="10">
        <f t="shared" si="19"/>
        <v>1.3830020905730711E-2</v>
      </c>
      <c r="T106" s="10"/>
      <c r="U106">
        <f t="shared" si="22"/>
        <v>374.45250447457551</v>
      </c>
      <c r="V106">
        <f t="shared" si="23"/>
        <v>36.109209688965819</v>
      </c>
      <c r="X106">
        <f t="shared" si="16"/>
        <v>333.34401457947814</v>
      </c>
      <c r="Y106">
        <f t="shared" si="17"/>
        <v>32.145035157133862</v>
      </c>
      <c r="AL106">
        <v>2099</v>
      </c>
      <c r="AM106">
        <v>10111000</v>
      </c>
      <c r="AN106">
        <f t="shared" si="18"/>
        <v>10.111000000000001</v>
      </c>
      <c r="AO106" s="10">
        <f t="shared" si="20"/>
        <v>-9.880446596185477E-4</v>
      </c>
      <c r="AQ106" s="21">
        <f t="shared" si="21"/>
        <v>1.3746690576825094E-2</v>
      </c>
      <c r="AR106" s="21"/>
      <c r="AS106" s="24"/>
      <c r="BJ106">
        <v>2098</v>
      </c>
      <c r="BK106">
        <v>322.00260573600002</v>
      </c>
    </row>
    <row r="107" spans="3:63" x14ac:dyDescent="0.35">
      <c r="C107">
        <v>100</v>
      </c>
      <c r="D107">
        <v>2099</v>
      </c>
      <c r="E107" s="3"/>
      <c r="F107" s="11">
        <v>502.46721255609111</v>
      </c>
      <c r="G107" s="11">
        <v>641.65</v>
      </c>
      <c r="H107" s="3">
        <v>779.24527697617987</v>
      </c>
      <c r="L107">
        <v>2099</v>
      </c>
      <c r="M107">
        <v>10.36</v>
      </c>
      <c r="N107">
        <v>10.36</v>
      </c>
      <c r="P107" s="30">
        <f t="shared" si="13"/>
        <v>641.65</v>
      </c>
      <c r="Q107" s="4">
        <f t="shared" si="14"/>
        <v>61.935328185328189</v>
      </c>
      <c r="R107" s="4">
        <f t="shared" si="15"/>
        <v>48.500696192672891</v>
      </c>
      <c r="S107" s="10">
        <f t="shared" si="19"/>
        <v>1.3746690576825094E-2</v>
      </c>
      <c r="T107" s="10"/>
      <c r="U107">
        <f t="shared" si="22"/>
        <v>372.96178864365498</v>
      </c>
      <c r="V107">
        <f t="shared" si="23"/>
        <v>36.000172649001449</v>
      </c>
      <c r="X107">
        <f t="shared" si="16"/>
        <v>332.20300673912328</v>
      </c>
      <c r="Y107">
        <f t="shared" si="17"/>
        <v>32.065927291421168</v>
      </c>
      <c r="AL107">
        <v>2100</v>
      </c>
      <c r="AM107">
        <v>10100200</v>
      </c>
      <c r="AN107">
        <f t="shared" si="18"/>
        <v>10.100199999999999</v>
      </c>
      <c r="AO107" s="10">
        <f t="shared" si="20"/>
        <v>-1.0681436059738481E-3</v>
      </c>
      <c r="AQ107" s="21">
        <f t="shared" si="21"/>
        <v>1.3695684171732614E-2</v>
      </c>
      <c r="AR107" s="21"/>
      <c r="AS107" s="24"/>
      <c r="BJ107">
        <v>2099</v>
      </c>
      <c r="BK107">
        <v>322.57093141299998</v>
      </c>
    </row>
    <row r="108" spans="3:63" x14ac:dyDescent="0.35">
      <c r="C108">
        <v>101</v>
      </c>
      <c r="D108">
        <v>2100</v>
      </c>
      <c r="E108" s="3">
        <v>0</v>
      </c>
      <c r="F108" s="11">
        <v>507.73004856012642</v>
      </c>
      <c r="G108" s="11">
        <v>649.80999999999995</v>
      </c>
      <c r="H108" s="3">
        <v>790</v>
      </c>
      <c r="L108">
        <v>2100</v>
      </c>
      <c r="M108">
        <v>10.35</v>
      </c>
      <c r="N108">
        <v>10.35</v>
      </c>
      <c r="P108" s="30">
        <f t="shared" si="13"/>
        <v>649.80999999999995</v>
      </c>
      <c r="Q108" s="4">
        <f t="shared" si="14"/>
        <v>62.783574879227046</v>
      </c>
      <c r="R108" s="4">
        <f t="shared" si="15"/>
        <v>49.056043339142654</v>
      </c>
      <c r="S108" s="10">
        <f t="shared" si="19"/>
        <v>1.3695684171732614E-2</v>
      </c>
      <c r="T108" s="10"/>
      <c r="U108">
        <f t="shared" si="22"/>
        <v>371.47700743371308</v>
      </c>
      <c r="V108">
        <f t="shared" si="23"/>
        <v>35.89149830277421</v>
      </c>
      <c r="X108">
        <f t="shared" si="16"/>
        <v>331.06559601307094</v>
      </c>
      <c r="Y108">
        <f t="shared" si="17"/>
        <v>31.987014107543086</v>
      </c>
      <c r="AL108">
        <v>2101</v>
      </c>
      <c r="AM108">
        <v>10088500</v>
      </c>
      <c r="AN108">
        <f t="shared" si="18"/>
        <v>10.0885</v>
      </c>
      <c r="AO108" s="10">
        <f t="shared" si="20"/>
        <v>-1.1583929031108164E-3</v>
      </c>
      <c r="AQ108" s="22">
        <f>0.7713*AO108+0.0136</f>
        <v>1.2706531553830627E-2</v>
      </c>
      <c r="AR108" s="22"/>
      <c r="AS108" s="24"/>
      <c r="BJ108">
        <v>2100</v>
      </c>
      <c r="BK108">
        <v>336.03529704799996</v>
      </c>
    </row>
    <row r="109" spans="3:63" x14ac:dyDescent="0.35">
      <c r="G109" s="23"/>
      <c r="Q109" s="23"/>
      <c r="S109" s="22"/>
      <c r="T109" s="22"/>
      <c r="AL109">
        <v>2102</v>
      </c>
      <c r="AM109">
        <v>10076100</v>
      </c>
      <c r="AN109">
        <f t="shared" si="18"/>
        <v>10.0761</v>
      </c>
      <c r="AO109" s="10">
        <f t="shared" si="20"/>
        <v>-1.2291222679288172E-3</v>
      </c>
      <c r="AQ109" s="22">
        <f t="shared" ref="AQ109:AQ172" si="24">0.7713*AO109+0.0136</f>
        <v>1.2651977994746502E-2</v>
      </c>
      <c r="AR109" s="22"/>
      <c r="AS109" s="24"/>
    </row>
    <row r="110" spans="3:63" x14ac:dyDescent="0.35">
      <c r="G110" s="23"/>
      <c r="Q110" s="23"/>
      <c r="S110" s="22"/>
      <c r="T110" s="22"/>
      <c r="AL110">
        <v>2103</v>
      </c>
      <c r="AM110">
        <v>10063200</v>
      </c>
      <c r="AN110">
        <f t="shared" si="18"/>
        <v>10.0632</v>
      </c>
      <c r="AO110" s="10">
        <f t="shared" si="20"/>
        <v>-1.2802572423854519E-3</v>
      </c>
      <c r="AQ110" s="22">
        <f t="shared" si="24"/>
        <v>1.26125375889481E-2</v>
      </c>
      <c r="AR110" s="22"/>
      <c r="AS110" s="24"/>
    </row>
    <row r="111" spans="3:63" x14ac:dyDescent="0.35">
      <c r="G111" s="23"/>
      <c r="Q111" s="23"/>
      <c r="S111" s="22"/>
      <c r="T111" s="22"/>
      <c r="AL111">
        <v>2104</v>
      </c>
      <c r="AM111">
        <v>10050300</v>
      </c>
      <c r="AN111">
        <f t="shared" si="18"/>
        <v>10.0503</v>
      </c>
      <c r="AO111" s="10">
        <f t="shared" si="20"/>
        <v>-1.2818984020988022E-3</v>
      </c>
      <c r="AQ111" s="22">
        <f t="shared" si="24"/>
        <v>1.2611271762461193E-2</v>
      </c>
      <c r="AR111" s="22"/>
      <c r="AS111" s="24"/>
    </row>
    <row r="112" spans="3:63" x14ac:dyDescent="0.35">
      <c r="G112" s="23"/>
      <c r="Q112" s="23"/>
      <c r="S112" s="22"/>
      <c r="T112" s="22"/>
      <c r="AL112">
        <v>2105</v>
      </c>
      <c r="AM112">
        <v>10037300</v>
      </c>
      <c r="AN112">
        <f t="shared" si="18"/>
        <v>10.0373</v>
      </c>
      <c r="AO112" s="10">
        <f t="shared" si="20"/>
        <v>-1.2934937265554058E-3</v>
      </c>
      <c r="AQ112" s="22">
        <f t="shared" si="24"/>
        <v>1.2602328288707814E-2</v>
      </c>
      <c r="AR112" s="22"/>
      <c r="AS112" s="24"/>
    </row>
    <row r="113" spans="7:56" x14ac:dyDescent="0.35">
      <c r="G113" s="23"/>
      <c r="Q113" s="23"/>
      <c r="S113" s="22"/>
      <c r="T113" s="22"/>
      <c r="AL113">
        <v>2106</v>
      </c>
      <c r="AM113">
        <v>10024300</v>
      </c>
      <c r="AN113">
        <f t="shared" si="18"/>
        <v>10.0243</v>
      </c>
      <c r="AO113" s="10">
        <f t="shared" si="20"/>
        <v>-1.2951690195570631E-3</v>
      </c>
      <c r="AQ113" s="22">
        <f t="shared" si="24"/>
        <v>1.2601036135215637E-2</v>
      </c>
      <c r="AR113" s="22"/>
      <c r="AS113" s="24"/>
    </row>
    <row r="114" spans="7:56" x14ac:dyDescent="0.35">
      <c r="G114" s="23"/>
      <c r="Q114" s="23"/>
      <c r="S114" s="22"/>
      <c r="T114" s="22"/>
      <c r="AL114">
        <v>2107</v>
      </c>
      <c r="AM114">
        <v>10011300</v>
      </c>
      <c r="AN114">
        <f t="shared" si="18"/>
        <v>10.0113</v>
      </c>
      <c r="AO114" s="10">
        <f t="shared" si="20"/>
        <v>-1.2968486577615845E-3</v>
      </c>
      <c r="AQ114" s="22">
        <f t="shared" si="24"/>
        <v>1.2599740630268488E-2</v>
      </c>
      <c r="AR114" s="22"/>
      <c r="AS114" s="24"/>
    </row>
    <row r="115" spans="7:56" x14ac:dyDescent="0.35">
      <c r="G115" s="23"/>
      <c r="Q115" s="23"/>
      <c r="S115" s="22"/>
      <c r="T115" s="22"/>
      <c r="AL115">
        <v>2108</v>
      </c>
      <c r="AM115">
        <v>9998310</v>
      </c>
      <c r="AN115">
        <f t="shared" si="18"/>
        <v>9.99831</v>
      </c>
      <c r="AO115" s="10">
        <f t="shared" si="20"/>
        <v>-1.2975337868209591E-3</v>
      </c>
      <c r="AQ115" s="22">
        <f t="shared" si="24"/>
        <v>1.2599212190224994E-2</v>
      </c>
      <c r="AR115" s="22"/>
      <c r="AS115" s="24"/>
    </row>
    <row r="116" spans="7:56" x14ac:dyDescent="0.35">
      <c r="G116" s="23"/>
      <c r="Q116" s="23"/>
      <c r="S116" s="22"/>
      <c r="T116" s="22"/>
      <c r="AL116">
        <v>2109</v>
      </c>
      <c r="AM116">
        <v>9985240</v>
      </c>
      <c r="AN116">
        <f t="shared" si="18"/>
        <v>9.9852399999999992</v>
      </c>
      <c r="AO116" s="10">
        <f t="shared" si="20"/>
        <v>-1.3072209203356389E-3</v>
      </c>
      <c r="AQ116" s="22">
        <f t="shared" si="24"/>
        <v>1.259174050414512E-2</v>
      </c>
      <c r="AR116" s="22"/>
      <c r="AS116" s="24"/>
    </row>
    <row r="117" spans="7:56" x14ac:dyDescent="0.35">
      <c r="G117" s="23"/>
      <c r="Q117" s="23"/>
      <c r="S117" s="22"/>
      <c r="T117" s="22"/>
      <c r="AL117">
        <v>2110</v>
      </c>
      <c r="AM117">
        <v>9972110</v>
      </c>
      <c r="AN117">
        <f t="shared" si="18"/>
        <v>9.9721100000000007</v>
      </c>
      <c r="AO117" s="10">
        <f t="shared" si="20"/>
        <v>-1.3149408526984541E-3</v>
      </c>
      <c r="AQ117" s="22">
        <f t="shared" si="24"/>
        <v>1.2585786120313681E-2</v>
      </c>
      <c r="AR117" s="22"/>
      <c r="AS117" s="24"/>
    </row>
    <row r="118" spans="7:56" x14ac:dyDescent="0.35">
      <c r="G118" s="23"/>
      <c r="Q118" s="23"/>
      <c r="S118" s="22"/>
      <c r="T118" s="22"/>
      <c r="AL118">
        <v>2111</v>
      </c>
      <c r="AM118">
        <v>9958920</v>
      </c>
      <c r="AN118">
        <f t="shared" si="18"/>
        <v>9.9589200000000009</v>
      </c>
      <c r="AO118" s="10">
        <f t="shared" si="20"/>
        <v>-1.3226889795640018E-3</v>
      </c>
      <c r="AQ118" s="22">
        <f t="shared" si="24"/>
        <v>1.2579809990062285E-2</v>
      </c>
      <c r="AR118" s="22"/>
      <c r="AS118" s="24"/>
      <c r="BD118" t="s">
        <v>63</v>
      </c>
    </row>
    <row r="119" spans="7:56" x14ac:dyDescent="0.35">
      <c r="G119" s="23"/>
      <c r="Q119" s="23"/>
      <c r="S119" s="22"/>
      <c r="T119" s="22"/>
      <c r="AL119">
        <v>2112</v>
      </c>
      <c r="AM119">
        <v>9945680</v>
      </c>
      <c r="AN119">
        <f t="shared" si="18"/>
        <v>9.9456799999999994</v>
      </c>
      <c r="AO119" s="10">
        <f t="shared" si="20"/>
        <v>-1.3294614275445316E-3</v>
      </c>
      <c r="AQ119" s="22">
        <f t="shared" si="24"/>
        <v>1.2574586400934902E-2</v>
      </c>
      <c r="AR119" s="22"/>
      <c r="AS119" s="24"/>
    </row>
    <row r="120" spans="7:56" x14ac:dyDescent="0.35">
      <c r="G120" s="23"/>
      <c r="Q120" s="23"/>
      <c r="S120" s="22"/>
      <c r="T120" s="22"/>
      <c r="AL120">
        <v>2113</v>
      </c>
      <c r="AM120">
        <v>9932360</v>
      </c>
      <c r="AN120">
        <f t="shared" si="18"/>
        <v>9.9323599999999992</v>
      </c>
      <c r="AO120" s="10">
        <f t="shared" si="20"/>
        <v>-1.3392749414821159E-3</v>
      </c>
      <c r="AQ120" s="22">
        <f t="shared" si="24"/>
        <v>1.2567017237634844E-2</v>
      </c>
      <c r="AR120" s="22"/>
      <c r="AS120" s="24"/>
    </row>
    <row r="121" spans="7:56" x14ac:dyDescent="0.35">
      <c r="G121" s="23"/>
      <c r="Q121" s="23"/>
      <c r="S121" s="22"/>
      <c r="T121" s="22"/>
      <c r="AL121">
        <v>2114</v>
      </c>
      <c r="AM121">
        <v>9918970</v>
      </c>
      <c r="AN121">
        <f t="shared" si="18"/>
        <v>9.9189699999999998</v>
      </c>
      <c r="AO121" s="10">
        <f t="shared" si="20"/>
        <v>-1.348118674715737E-3</v>
      </c>
      <c r="AQ121" s="22">
        <f t="shared" si="24"/>
        <v>1.2560196066191751E-2</v>
      </c>
      <c r="AR121" s="22"/>
      <c r="AS121" s="24"/>
    </row>
    <row r="122" spans="7:56" x14ac:dyDescent="0.35">
      <c r="G122" s="23"/>
      <c r="Q122" s="23"/>
      <c r="S122" s="22"/>
      <c r="T122" s="22"/>
      <c r="AL122">
        <v>2115</v>
      </c>
      <c r="AM122">
        <v>9905240</v>
      </c>
      <c r="AN122">
        <f t="shared" si="18"/>
        <v>9.9052399999999992</v>
      </c>
      <c r="AO122" s="10">
        <f t="shared" si="20"/>
        <v>-1.3842163047171896E-3</v>
      </c>
      <c r="AQ122" s="22">
        <f t="shared" si="24"/>
        <v>1.2532353964171631E-2</v>
      </c>
      <c r="AR122" s="22"/>
      <c r="AS122" s="24"/>
    </row>
    <row r="123" spans="7:56" x14ac:dyDescent="0.35">
      <c r="G123" s="23"/>
      <c r="Q123" s="23"/>
      <c r="S123" s="22"/>
      <c r="T123" s="22"/>
      <c r="AL123">
        <v>2116</v>
      </c>
      <c r="AM123">
        <v>9891420</v>
      </c>
      <c r="AN123">
        <f t="shared" si="18"/>
        <v>9.8914200000000001</v>
      </c>
      <c r="AO123" s="10">
        <f t="shared" si="20"/>
        <v>-1.3952211152883365E-3</v>
      </c>
      <c r="AQ123" s="22">
        <f t="shared" si="24"/>
        <v>1.2523865953778105E-2</v>
      </c>
      <c r="AR123" s="22"/>
      <c r="AS123" s="24"/>
    </row>
    <row r="124" spans="7:56" x14ac:dyDescent="0.35">
      <c r="G124" s="23"/>
      <c r="Q124" s="23"/>
      <c r="S124" s="22"/>
      <c r="T124" s="22"/>
      <c r="AL124">
        <v>2117</v>
      </c>
      <c r="AM124">
        <v>9877520</v>
      </c>
      <c r="AN124">
        <f t="shared" si="18"/>
        <v>9.8775200000000005</v>
      </c>
      <c r="AO124" s="10">
        <f t="shared" si="20"/>
        <v>-1.4052582945622838E-3</v>
      </c>
      <c r="AQ124" s="22">
        <f t="shared" si="24"/>
        <v>1.251612427740411E-2</v>
      </c>
      <c r="AR124" s="22"/>
      <c r="AS124" s="24"/>
    </row>
    <row r="125" spans="7:56" x14ac:dyDescent="0.35">
      <c r="G125" s="23"/>
      <c r="Q125" s="23"/>
      <c r="S125" s="22"/>
      <c r="T125" s="22"/>
      <c r="AL125">
        <v>2118</v>
      </c>
      <c r="AM125">
        <v>9863530</v>
      </c>
      <c r="AN125">
        <f t="shared" si="18"/>
        <v>9.8635300000000008</v>
      </c>
      <c r="AO125" s="10">
        <f t="shared" si="20"/>
        <v>-1.4163474232398165E-3</v>
      </c>
      <c r="AQ125" s="22">
        <f t="shared" si="24"/>
        <v>1.2507571232455128E-2</v>
      </c>
      <c r="AR125" s="22"/>
      <c r="AS125" s="24"/>
    </row>
    <row r="126" spans="7:56" x14ac:dyDescent="0.35">
      <c r="G126" s="23"/>
      <c r="Q126" s="23"/>
      <c r="S126" s="22"/>
      <c r="T126" s="22"/>
      <c r="AL126">
        <v>2119</v>
      </c>
      <c r="AM126">
        <v>9849450</v>
      </c>
      <c r="AN126">
        <f t="shared" si="18"/>
        <v>9.8494499999999992</v>
      </c>
      <c r="AO126" s="10">
        <f t="shared" si="20"/>
        <v>-1.4274808308994968E-3</v>
      </c>
      <c r="AQ126" s="22">
        <f t="shared" si="24"/>
        <v>1.2498984035127218E-2</v>
      </c>
      <c r="AR126" s="22"/>
      <c r="AS126" s="24"/>
    </row>
    <row r="127" spans="7:56" x14ac:dyDescent="0.35">
      <c r="G127" s="23"/>
      <c r="Q127" s="23"/>
      <c r="S127" s="22"/>
      <c r="T127" s="22"/>
      <c r="AL127">
        <v>2120</v>
      </c>
      <c r="AM127">
        <v>9835280</v>
      </c>
      <c r="AN127">
        <f t="shared" si="18"/>
        <v>9.8352799999999991</v>
      </c>
      <c r="AO127" s="10">
        <f t="shared" si="20"/>
        <v>-1.4386590114169318E-3</v>
      </c>
      <c r="AQ127" s="22">
        <f t="shared" si="24"/>
        <v>1.2490362304494121E-2</v>
      </c>
      <c r="AR127" s="22"/>
      <c r="AS127" s="24"/>
    </row>
    <row r="128" spans="7:56" x14ac:dyDescent="0.35">
      <c r="G128" s="23"/>
      <c r="Q128" s="23"/>
      <c r="S128" s="22"/>
      <c r="T128" s="22"/>
      <c r="AL128">
        <v>2121</v>
      </c>
      <c r="AM128">
        <v>9821010</v>
      </c>
      <c r="AN128">
        <f t="shared" si="18"/>
        <v>9.8210099999999994</v>
      </c>
      <c r="AO128" s="10">
        <f t="shared" si="20"/>
        <v>-1.4508992118170694E-3</v>
      </c>
      <c r="AQ128" s="22">
        <f t="shared" si="24"/>
        <v>1.2480921437925493E-2</v>
      </c>
      <c r="AR128" s="22"/>
      <c r="AS128" s="24"/>
    </row>
    <row r="129" spans="7:45" x14ac:dyDescent="0.35">
      <c r="G129" s="23"/>
      <c r="Q129" s="23"/>
      <c r="S129" s="22"/>
      <c r="T129" s="22"/>
      <c r="AL129">
        <v>2122</v>
      </c>
      <c r="AM129">
        <v>9806650</v>
      </c>
      <c r="AN129">
        <f t="shared" si="18"/>
        <v>9.8066499999999994</v>
      </c>
      <c r="AO129" s="10">
        <f t="shared" si="20"/>
        <v>-1.4621714059959157E-3</v>
      </c>
      <c r="AQ129" s="22">
        <f t="shared" si="24"/>
        <v>1.247222719455535E-2</v>
      </c>
      <c r="AR129" s="22"/>
      <c r="AS129" s="24"/>
    </row>
    <row r="130" spans="7:45" x14ac:dyDescent="0.35">
      <c r="G130" s="23"/>
      <c r="Q130" s="23"/>
      <c r="S130" s="22"/>
      <c r="T130" s="22"/>
      <c r="AL130">
        <v>2123</v>
      </c>
      <c r="AM130">
        <v>9792190</v>
      </c>
      <c r="AN130">
        <f t="shared" si="18"/>
        <v>9.7921899999999997</v>
      </c>
      <c r="AO130" s="10">
        <f t="shared" si="20"/>
        <v>-1.4745096439660044E-3</v>
      </c>
      <c r="AQ130" s="22">
        <f t="shared" si="24"/>
        <v>1.246271071160902E-2</v>
      </c>
      <c r="AR130" s="22"/>
      <c r="AS130" s="24"/>
    </row>
    <row r="131" spans="7:45" x14ac:dyDescent="0.35">
      <c r="G131" s="23"/>
      <c r="Q131" s="23"/>
      <c r="S131" s="22"/>
      <c r="T131" s="22"/>
      <c r="AL131">
        <v>2124</v>
      </c>
      <c r="AM131">
        <v>9777620</v>
      </c>
      <c r="AN131">
        <f t="shared" si="18"/>
        <v>9.7776200000000006</v>
      </c>
      <c r="AO131" s="10">
        <f t="shared" si="20"/>
        <v>-1.4879204753991404E-3</v>
      </c>
      <c r="AQ131" s="22">
        <f t="shared" si="24"/>
        <v>1.2452366937324643E-2</v>
      </c>
      <c r="AR131" s="22"/>
      <c r="AS131" s="24"/>
    </row>
    <row r="132" spans="7:45" x14ac:dyDescent="0.35">
      <c r="G132" s="23"/>
      <c r="Q132" s="23"/>
      <c r="S132" s="22"/>
      <c r="T132" s="22"/>
      <c r="AL132">
        <v>2125</v>
      </c>
      <c r="AM132">
        <v>9762960</v>
      </c>
      <c r="AN132">
        <f t="shared" si="18"/>
        <v>9.7629599999999996</v>
      </c>
      <c r="AO132" s="10">
        <f t="shared" si="20"/>
        <v>-1.4993423757521107E-3</v>
      </c>
      <c r="AQ132" s="22">
        <f t="shared" si="24"/>
        <v>1.2443557225582396E-2</v>
      </c>
      <c r="AR132" s="22"/>
      <c r="AS132" s="24"/>
    </row>
    <row r="133" spans="7:45" x14ac:dyDescent="0.35">
      <c r="G133" s="23"/>
      <c r="Q133" s="23"/>
      <c r="S133" s="22"/>
      <c r="T133" s="22"/>
      <c r="AL133">
        <v>2126</v>
      </c>
      <c r="AM133">
        <v>9748010</v>
      </c>
      <c r="AN133">
        <f t="shared" si="18"/>
        <v>9.7480100000000007</v>
      </c>
      <c r="AO133" s="10">
        <f t="shared" si="20"/>
        <v>-1.5312978850675618E-3</v>
      </c>
      <c r="AQ133" s="22">
        <f t="shared" si="24"/>
        <v>1.2418909941247388E-2</v>
      </c>
      <c r="AR133" s="22"/>
      <c r="AS133" s="24"/>
    </row>
    <row r="134" spans="7:45" x14ac:dyDescent="0.35">
      <c r="G134" s="23"/>
      <c r="Q134" s="23"/>
      <c r="S134" s="22"/>
      <c r="T134" s="22"/>
      <c r="AL134">
        <v>2127</v>
      </c>
      <c r="AM134">
        <v>9732960</v>
      </c>
      <c r="AN134">
        <f t="shared" si="18"/>
        <v>9.7329600000000003</v>
      </c>
      <c r="AO134" s="10">
        <f t="shared" si="20"/>
        <v>-1.5439048585301762E-3</v>
      </c>
      <c r="AQ134" s="22">
        <f t="shared" si="24"/>
        <v>1.2409186182615675E-2</v>
      </c>
      <c r="AR134" s="22"/>
      <c r="AS134" s="24"/>
    </row>
    <row r="135" spans="7:45" x14ac:dyDescent="0.35">
      <c r="G135" s="23"/>
      <c r="Q135" s="23"/>
      <c r="S135" s="22"/>
      <c r="T135" s="22"/>
      <c r="AL135">
        <v>2128</v>
      </c>
      <c r="AM135">
        <v>9717800</v>
      </c>
      <c r="AN135">
        <f t="shared" si="18"/>
        <v>9.7178000000000004</v>
      </c>
      <c r="AO135" s="10">
        <f t="shared" si="20"/>
        <v>-1.5575939899064029E-3</v>
      </c>
      <c r="AQ135" s="22">
        <f t="shared" si="24"/>
        <v>1.2398627755585191E-2</v>
      </c>
      <c r="AR135" s="22"/>
      <c r="AS135" s="24"/>
    </row>
    <row r="136" spans="7:45" x14ac:dyDescent="0.35">
      <c r="G136" s="23"/>
      <c r="Q136" s="23"/>
      <c r="S136" s="22"/>
      <c r="T136" s="22"/>
      <c r="AL136">
        <v>2129</v>
      </c>
      <c r="AM136">
        <v>9702540</v>
      </c>
      <c r="AN136">
        <f t="shared" si="18"/>
        <v>9.7025400000000008</v>
      </c>
      <c r="AO136" s="10">
        <f t="shared" si="20"/>
        <v>-1.5703142686616101E-3</v>
      </c>
      <c r="AQ136" s="22">
        <f t="shared" si="24"/>
        <v>1.2388816604581299E-2</v>
      </c>
      <c r="AR136" s="22"/>
      <c r="AS136" s="24"/>
    </row>
    <row r="137" spans="7:45" x14ac:dyDescent="0.35">
      <c r="G137" s="23"/>
      <c r="Q137" s="23"/>
      <c r="S137" s="22"/>
      <c r="T137" s="22"/>
      <c r="AL137">
        <v>2130</v>
      </c>
      <c r="AM137">
        <v>9687090</v>
      </c>
      <c r="AN137">
        <f t="shared" ref="AN137:AN200" si="25">AM137/1000000</f>
        <v>9.6870899999999995</v>
      </c>
      <c r="AO137" s="10">
        <f t="shared" si="20"/>
        <v>-1.5923665349487637E-3</v>
      </c>
      <c r="AQ137" s="22">
        <f t="shared" si="24"/>
        <v>1.2371807691594018E-2</v>
      </c>
      <c r="AR137" s="22"/>
      <c r="AS137" s="24"/>
    </row>
    <row r="138" spans="7:45" x14ac:dyDescent="0.35">
      <c r="G138" s="23"/>
      <c r="Q138" s="23"/>
      <c r="S138" s="22"/>
      <c r="T138" s="22"/>
      <c r="AL138">
        <v>2131</v>
      </c>
      <c r="AM138">
        <v>9671530</v>
      </c>
      <c r="AN138">
        <f t="shared" si="25"/>
        <v>9.6715300000000006</v>
      </c>
      <c r="AO138" s="10">
        <f t="shared" ref="AO138:AO201" si="26">AN138/AN137-1</f>
        <v>-1.6062615295201477E-3</v>
      </c>
      <c r="AQ138" s="22">
        <f t="shared" si="24"/>
        <v>1.2361090482281109E-2</v>
      </c>
      <c r="AR138" s="22"/>
      <c r="AS138" s="24"/>
    </row>
    <row r="139" spans="7:45" x14ac:dyDescent="0.35">
      <c r="G139" s="23"/>
      <c r="Q139" s="23"/>
      <c r="S139" s="22"/>
      <c r="T139" s="22"/>
      <c r="AL139">
        <v>2132</v>
      </c>
      <c r="AM139">
        <v>9655860</v>
      </c>
      <c r="AN139">
        <f t="shared" si="25"/>
        <v>9.6558600000000006</v>
      </c>
      <c r="AO139" s="10">
        <f t="shared" si="26"/>
        <v>-1.6202193448192626E-3</v>
      </c>
      <c r="AQ139" s="22">
        <f t="shared" si="24"/>
        <v>1.2350324819340902E-2</v>
      </c>
      <c r="AR139" s="22"/>
      <c r="AS139" s="24"/>
    </row>
    <row r="140" spans="7:45" x14ac:dyDescent="0.35">
      <c r="G140" s="23"/>
      <c r="Q140" s="23"/>
      <c r="S140" s="22"/>
      <c r="T140" s="22"/>
      <c r="AL140">
        <v>2133</v>
      </c>
      <c r="AM140">
        <v>9640090</v>
      </c>
      <c r="AN140">
        <f t="shared" si="25"/>
        <v>9.6400900000000007</v>
      </c>
      <c r="AO140" s="10">
        <f t="shared" si="26"/>
        <v>-1.6332051210352638E-3</v>
      </c>
      <c r="AQ140" s="22">
        <f t="shared" si="24"/>
        <v>1.23403088901455E-2</v>
      </c>
      <c r="AR140" s="22"/>
      <c r="AS140" s="24"/>
    </row>
    <row r="141" spans="7:45" x14ac:dyDescent="0.35">
      <c r="G141" s="23"/>
      <c r="Q141" s="23"/>
      <c r="S141" s="22"/>
      <c r="T141" s="22"/>
      <c r="AL141">
        <v>2134</v>
      </c>
      <c r="AM141">
        <v>9624220</v>
      </c>
      <c r="AN141">
        <f t="shared" si="25"/>
        <v>9.6242199999999993</v>
      </c>
      <c r="AO141" s="10">
        <f t="shared" si="26"/>
        <v>-1.6462501906103766E-3</v>
      </c>
      <c r="AQ141" s="22">
        <f t="shared" si="24"/>
        <v>1.2330247227982215E-2</v>
      </c>
      <c r="AR141" s="22"/>
      <c r="AS141" s="24"/>
    </row>
    <row r="142" spans="7:45" x14ac:dyDescent="0.35">
      <c r="G142" s="23"/>
      <c r="Q142" s="23"/>
      <c r="S142" s="22"/>
      <c r="T142" s="22"/>
      <c r="AL142">
        <v>2135</v>
      </c>
      <c r="AM142">
        <v>9608240</v>
      </c>
      <c r="AN142">
        <f t="shared" si="25"/>
        <v>9.6082400000000003</v>
      </c>
      <c r="AO142" s="10">
        <f t="shared" si="26"/>
        <v>-1.6603942968883567E-3</v>
      </c>
      <c r="AQ142" s="22">
        <f t="shared" si="24"/>
        <v>1.2319337878810011E-2</v>
      </c>
      <c r="AR142" s="22"/>
      <c r="AS142" s="24"/>
    </row>
    <row r="143" spans="7:45" x14ac:dyDescent="0.35">
      <c r="G143" s="23"/>
      <c r="Q143" s="23"/>
      <c r="S143" s="22"/>
      <c r="T143" s="22"/>
      <c r="AL143">
        <v>2136</v>
      </c>
      <c r="AM143">
        <v>9592160</v>
      </c>
      <c r="AN143">
        <f t="shared" si="25"/>
        <v>9.5921599999999998</v>
      </c>
      <c r="AO143" s="10">
        <f t="shared" si="26"/>
        <v>-1.6735635246414304E-3</v>
      </c>
      <c r="AQ143" s="22">
        <f t="shared" si="24"/>
        <v>1.2309180453444065E-2</v>
      </c>
      <c r="AR143" s="22"/>
      <c r="AS143" s="24"/>
    </row>
    <row r="144" spans="7:45" x14ac:dyDescent="0.35">
      <c r="G144" s="23"/>
      <c r="Q144" s="23"/>
      <c r="S144" s="22"/>
      <c r="T144" s="22"/>
      <c r="AL144">
        <v>2137</v>
      </c>
      <c r="AM144">
        <v>9575970</v>
      </c>
      <c r="AN144">
        <f t="shared" si="25"/>
        <v>9.5759699999999999</v>
      </c>
      <c r="AO144" s="10">
        <f t="shared" si="26"/>
        <v>-1.6878367333321709E-3</v>
      </c>
      <c r="AQ144" s="22">
        <f t="shared" si="24"/>
        <v>1.2298171527580896E-2</v>
      </c>
      <c r="AR144" s="22"/>
      <c r="AS144" s="24"/>
    </row>
    <row r="145" spans="7:45" x14ac:dyDescent="0.35">
      <c r="G145" s="23"/>
      <c r="Q145" s="23"/>
      <c r="S145" s="22"/>
      <c r="T145" s="22"/>
      <c r="AL145">
        <v>2138</v>
      </c>
      <c r="AM145">
        <v>9559490</v>
      </c>
      <c r="AN145">
        <f t="shared" si="25"/>
        <v>9.5594900000000003</v>
      </c>
      <c r="AO145" s="10">
        <f t="shared" si="26"/>
        <v>-1.7209744809141281E-3</v>
      </c>
      <c r="AQ145" s="22">
        <f t="shared" si="24"/>
        <v>1.2272612382870932E-2</v>
      </c>
      <c r="AR145" s="22"/>
      <c r="AS145" s="24"/>
    </row>
    <row r="146" spans="7:45" x14ac:dyDescent="0.35">
      <c r="G146" s="23"/>
      <c r="Q146" s="23"/>
      <c r="S146" s="22"/>
      <c r="T146" s="22"/>
      <c r="AL146">
        <v>2139</v>
      </c>
      <c r="AM146">
        <v>9542900</v>
      </c>
      <c r="AN146">
        <f t="shared" si="25"/>
        <v>9.5428999999999995</v>
      </c>
      <c r="AO146" s="10">
        <f t="shared" si="26"/>
        <v>-1.7354482299788421E-3</v>
      </c>
      <c r="AQ146" s="22">
        <f t="shared" si="24"/>
        <v>1.2261448780217319E-2</v>
      </c>
      <c r="AR146" s="22"/>
      <c r="AS146" s="24"/>
    </row>
    <row r="147" spans="7:45" x14ac:dyDescent="0.35">
      <c r="G147" s="23"/>
      <c r="Q147" s="23"/>
      <c r="S147" s="22"/>
      <c r="T147" s="22"/>
      <c r="AL147">
        <v>2140</v>
      </c>
      <c r="AM147">
        <v>9525750</v>
      </c>
      <c r="AN147">
        <f t="shared" si="25"/>
        <v>9.5257500000000004</v>
      </c>
      <c r="AO147" s="10">
        <f t="shared" si="26"/>
        <v>-1.7971476176004142E-3</v>
      </c>
      <c r="AQ147" s="22">
        <f t="shared" si="24"/>
        <v>1.2213860042544799E-2</v>
      </c>
      <c r="AR147" s="22"/>
      <c r="AS147" s="24"/>
    </row>
    <row r="148" spans="7:45" x14ac:dyDescent="0.35">
      <c r="G148" s="23"/>
      <c r="Q148" s="23"/>
      <c r="S148" s="22"/>
      <c r="T148" s="22"/>
      <c r="AL148">
        <v>2141</v>
      </c>
      <c r="AM148">
        <v>9508510</v>
      </c>
      <c r="AN148">
        <f t="shared" si="25"/>
        <v>9.5085099999999994</v>
      </c>
      <c r="AO148" s="10">
        <f t="shared" si="26"/>
        <v>-1.8098312468836086E-3</v>
      </c>
      <c r="AQ148" s="22">
        <f t="shared" si="24"/>
        <v>1.2204077159278673E-2</v>
      </c>
      <c r="AR148" s="22"/>
      <c r="AS148" s="24"/>
    </row>
    <row r="149" spans="7:45" x14ac:dyDescent="0.35">
      <c r="G149" s="23"/>
      <c r="Q149" s="23"/>
      <c r="S149" s="22"/>
      <c r="T149" s="22"/>
      <c r="AL149">
        <v>2142</v>
      </c>
      <c r="AM149">
        <v>9491160</v>
      </c>
      <c r="AN149">
        <f t="shared" si="25"/>
        <v>9.4911600000000007</v>
      </c>
      <c r="AO149" s="10">
        <f t="shared" si="26"/>
        <v>-1.8246812592087602E-3</v>
      </c>
      <c r="AQ149" s="22">
        <f t="shared" si="24"/>
        <v>1.2192623344772283E-2</v>
      </c>
      <c r="AR149" s="22"/>
      <c r="AS149" s="24"/>
    </row>
    <row r="150" spans="7:45" x14ac:dyDescent="0.35">
      <c r="G150" s="23"/>
      <c r="Q150" s="23"/>
      <c r="S150" s="22"/>
      <c r="T150" s="22"/>
      <c r="AL150">
        <v>2143</v>
      </c>
      <c r="AM150">
        <v>9473720</v>
      </c>
      <c r="AN150">
        <f t="shared" si="25"/>
        <v>9.4737200000000001</v>
      </c>
      <c r="AO150" s="10">
        <f t="shared" si="26"/>
        <v>-1.8374993151523134E-3</v>
      </c>
      <c r="AQ150" s="22">
        <f t="shared" si="24"/>
        <v>1.218273677822302E-2</v>
      </c>
      <c r="AR150" s="22"/>
      <c r="AS150" s="24"/>
    </row>
    <row r="151" spans="7:45" x14ac:dyDescent="0.35">
      <c r="G151" s="23"/>
      <c r="Q151" s="23"/>
      <c r="S151" s="22"/>
      <c r="T151" s="22"/>
      <c r="AL151">
        <v>2144</v>
      </c>
      <c r="AM151">
        <v>9456190</v>
      </c>
      <c r="AN151">
        <f t="shared" si="25"/>
        <v>9.4561899999999994</v>
      </c>
      <c r="AO151" s="10">
        <f t="shared" si="26"/>
        <v>-1.8503818985573517E-3</v>
      </c>
      <c r="AQ151" s="22">
        <f t="shared" si="24"/>
        <v>1.2172800441642713E-2</v>
      </c>
      <c r="AR151" s="22"/>
      <c r="AS151" s="24"/>
    </row>
    <row r="152" spans="7:45" x14ac:dyDescent="0.35">
      <c r="G152" s="23"/>
      <c r="Q152" s="23"/>
      <c r="S152" s="22"/>
      <c r="T152" s="22"/>
      <c r="AL152">
        <v>2145</v>
      </c>
      <c r="AM152">
        <v>9438550</v>
      </c>
      <c r="AN152">
        <f t="shared" si="25"/>
        <v>9.4385499999999993</v>
      </c>
      <c r="AO152" s="10">
        <f t="shared" si="26"/>
        <v>-1.8654447510043637E-3</v>
      </c>
      <c r="AQ152" s="22">
        <f t="shared" si="24"/>
        <v>1.2161182463550333E-2</v>
      </c>
      <c r="AR152" s="22"/>
      <c r="AS152" s="24"/>
    </row>
    <row r="153" spans="7:45" x14ac:dyDescent="0.35">
      <c r="G153" s="23"/>
      <c r="Q153" s="23"/>
      <c r="S153" s="22"/>
      <c r="T153" s="22"/>
      <c r="AL153">
        <v>2146</v>
      </c>
      <c r="AM153">
        <v>9420820</v>
      </c>
      <c r="AN153">
        <f t="shared" si="25"/>
        <v>9.4208200000000009</v>
      </c>
      <c r="AO153" s="10">
        <f t="shared" si="26"/>
        <v>-1.8784665017400615E-3</v>
      </c>
      <c r="AQ153" s="22">
        <f t="shared" si="24"/>
        <v>1.215113878720789E-2</v>
      </c>
      <c r="AR153" s="22"/>
      <c r="AS153" s="24"/>
    </row>
    <row r="154" spans="7:45" x14ac:dyDescent="0.35">
      <c r="G154" s="23"/>
      <c r="Q154" s="23"/>
      <c r="S154" s="22"/>
      <c r="T154" s="22"/>
      <c r="AL154">
        <v>2147</v>
      </c>
      <c r="AM154">
        <v>9402990</v>
      </c>
      <c r="AN154">
        <f t="shared" si="25"/>
        <v>9.4029900000000008</v>
      </c>
      <c r="AO154" s="10">
        <f t="shared" si="26"/>
        <v>-1.8926165662861427E-3</v>
      </c>
      <c r="AQ154" s="22">
        <f t="shared" si="24"/>
        <v>1.2140224842423497E-2</v>
      </c>
      <c r="AR154" s="22"/>
      <c r="AS154" s="24"/>
    </row>
    <row r="155" spans="7:45" x14ac:dyDescent="0.35">
      <c r="G155" s="23"/>
      <c r="Q155" s="23"/>
      <c r="S155" s="22"/>
      <c r="T155" s="22"/>
      <c r="AL155">
        <v>2148</v>
      </c>
      <c r="AM155">
        <v>9384670</v>
      </c>
      <c r="AN155">
        <f t="shared" si="25"/>
        <v>9.3846699999999998</v>
      </c>
      <c r="AO155" s="10">
        <f t="shared" si="26"/>
        <v>-1.9483164397708919E-3</v>
      </c>
      <c r="AQ155" s="22">
        <f t="shared" si="24"/>
        <v>1.2097263530004711E-2</v>
      </c>
      <c r="AR155" s="22"/>
      <c r="AS155" s="24"/>
    </row>
    <row r="156" spans="7:45" x14ac:dyDescent="0.35">
      <c r="G156" s="23"/>
      <c r="Q156" s="23"/>
      <c r="S156" s="22"/>
      <c r="T156" s="22"/>
      <c r="AL156">
        <v>2149</v>
      </c>
      <c r="AM156">
        <v>9366260</v>
      </c>
      <c r="AN156">
        <f t="shared" si="25"/>
        <v>9.3662600000000005</v>
      </c>
      <c r="AO156" s="10">
        <f t="shared" si="26"/>
        <v>-1.9617098949669121E-3</v>
      </c>
      <c r="AQ156" s="22">
        <f t="shared" si="24"/>
        <v>1.2086933158012019E-2</v>
      </c>
      <c r="AR156" s="22"/>
      <c r="AS156" s="24"/>
    </row>
    <row r="157" spans="7:45" x14ac:dyDescent="0.35">
      <c r="G157" s="23"/>
      <c r="Q157" s="23"/>
      <c r="S157" s="22"/>
      <c r="T157" s="22"/>
      <c r="AL157">
        <v>2150</v>
      </c>
      <c r="AM157">
        <v>9347760</v>
      </c>
      <c r="AN157">
        <f t="shared" si="25"/>
        <v>9.3477599999999992</v>
      </c>
      <c r="AO157" s="10">
        <f t="shared" si="26"/>
        <v>-1.9751747228884398E-3</v>
      </c>
      <c r="AQ157" s="22">
        <f t="shared" si="24"/>
        <v>1.2076547736236145E-2</v>
      </c>
      <c r="AR157" s="22"/>
      <c r="AS157" s="24"/>
    </row>
    <row r="158" spans="7:45" x14ac:dyDescent="0.35">
      <c r="G158" s="23"/>
      <c r="Q158" s="23"/>
      <c r="S158" s="22"/>
      <c r="T158" s="22"/>
      <c r="AL158">
        <v>2151</v>
      </c>
      <c r="AM158">
        <v>9328870</v>
      </c>
      <c r="AN158">
        <f t="shared" si="25"/>
        <v>9.3288700000000002</v>
      </c>
      <c r="AO158" s="10">
        <f t="shared" si="26"/>
        <v>-2.0208049842955766E-3</v>
      </c>
      <c r="AQ158" s="22">
        <f t="shared" si="24"/>
        <v>1.2041353115612821E-2</v>
      </c>
      <c r="AR158" s="22"/>
      <c r="AS158" s="24"/>
    </row>
    <row r="159" spans="7:45" x14ac:dyDescent="0.35">
      <c r="AL159">
        <v>2152</v>
      </c>
      <c r="AM159">
        <v>9309890</v>
      </c>
      <c r="AN159">
        <f t="shared" si="25"/>
        <v>9.3098899999999993</v>
      </c>
      <c r="AO159" s="10">
        <f t="shared" si="26"/>
        <v>-2.0345443767574301E-3</v>
      </c>
      <c r="AQ159" s="22">
        <f t="shared" si="24"/>
        <v>1.2030755922206994E-2</v>
      </c>
      <c r="AR159" s="22"/>
      <c r="AS159" s="24"/>
    </row>
    <row r="160" spans="7:45" x14ac:dyDescent="0.35">
      <c r="AL160">
        <v>2153</v>
      </c>
      <c r="AM160">
        <v>9290820</v>
      </c>
      <c r="AN160">
        <f t="shared" si="25"/>
        <v>9.2908200000000001</v>
      </c>
      <c r="AO160" s="10">
        <f t="shared" si="26"/>
        <v>-2.0483593254054799E-3</v>
      </c>
      <c r="AQ160" s="22">
        <f t="shared" si="24"/>
        <v>1.2020100452314752E-2</v>
      </c>
      <c r="AR160" s="22"/>
      <c r="AS160" s="24"/>
    </row>
    <row r="161" spans="38:45" x14ac:dyDescent="0.35">
      <c r="AL161">
        <v>2154</v>
      </c>
      <c r="AM161">
        <v>9271660</v>
      </c>
      <c r="AN161">
        <f t="shared" si="25"/>
        <v>9.2716600000000007</v>
      </c>
      <c r="AO161" s="10">
        <f t="shared" si="26"/>
        <v>-2.0622506947717278E-3</v>
      </c>
      <c r="AQ161" s="22">
        <f t="shared" si="24"/>
        <v>1.2009386039122565E-2</v>
      </c>
      <c r="AR161" s="22"/>
      <c r="AS161" s="24"/>
    </row>
    <row r="162" spans="38:45" x14ac:dyDescent="0.35">
      <c r="AL162">
        <v>2155</v>
      </c>
      <c r="AM162">
        <v>9252410</v>
      </c>
      <c r="AN162">
        <f t="shared" si="25"/>
        <v>9.2524099999999994</v>
      </c>
      <c r="AO162" s="10">
        <f t="shared" si="26"/>
        <v>-2.0762193609343838E-3</v>
      </c>
      <c r="AQ162" s="22">
        <f t="shared" si="24"/>
        <v>1.1998612006911309E-2</v>
      </c>
      <c r="AR162" s="22"/>
      <c r="AS162" s="24"/>
    </row>
    <row r="163" spans="38:45" x14ac:dyDescent="0.35">
      <c r="AL163">
        <v>2156</v>
      </c>
      <c r="AM163">
        <v>9233070</v>
      </c>
      <c r="AN163">
        <f t="shared" si="25"/>
        <v>9.2330699999999997</v>
      </c>
      <c r="AO163" s="10">
        <f t="shared" si="26"/>
        <v>-2.0902662117221471E-3</v>
      </c>
      <c r="AQ163" s="22">
        <f t="shared" si="24"/>
        <v>1.1987777670898708E-2</v>
      </c>
      <c r="AR163" s="22"/>
      <c r="AS163" s="24"/>
    </row>
    <row r="164" spans="38:45" x14ac:dyDescent="0.35">
      <c r="AL164">
        <v>2157</v>
      </c>
      <c r="AM164">
        <v>9213640</v>
      </c>
      <c r="AN164">
        <f t="shared" si="25"/>
        <v>9.2136399999999998</v>
      </c>
      <c r="AO164" s="10">
        <f t="shared" si="26"/>
        <v>-2.104392146924039E-3</v>
      </c>
      <c r="AQ164" s="22">
        <f t="shared" si="24"/>
        <v>1.1976882337077489E-2</v>
      </c>
      <c r="AR164" s="22"/>
      <c r="AS164" s="24"/>
    </row>
    <row r="165" spans="38:45" x14ac:dyDescent="0.35">
      <c r="AL165">
        <v>2158</v>
      </c>
      <c r="AM165">
        <v>9194120</v>
      </c>
      <c r="AN165">
        <f t="shared" si="25"/>
        <v>9.1941199999999998</v>
      </c>
      <c r="AO165" s="10">
        <f t="shared" si="26"/>
        <v>-2.1185980785010106E-3</v>
      </c>
      <c r="AQ165" s="22">
        <f t="shared" si="24"/>
        <v>1.196592530205217E-2</v>
      </c>
      <c r="AR165" s="22"/>
      <c r="AS165" s="24"/>
    </row>
    <row r="166" spans="38:45" x14ac:dyDescent="0.35">
      <c r="AL166">
        <v>2159</v>
      </c>
      <c r="AM166">
        <v>9174160</v>
      </c>
      <c r="AN166">
        <f t="shared" si="25"/>
        <v>9.1741600000000005</v>
      </c>
      <c r="AO166" s="10">
        <f t="shared" si="26"/>
        <v>-2.1709527393594108E-3</v>
      </c>
      <c r="AQ166" s="22">
        <f t="shared" si="24"/>
        <v>1.1925544152132086E-2</v>
      </c>
      <c r="AR166" s="22"/>
      <c r="AS166" s="24"/>
    </row>
    <row r="167" spans="38:45" x14ac:dyDescent="0.35">
      <c r="AL167">
        <v>2160</v>
      </c>
      <c r="AM167">
        <v>9154110</v>
      </c>
      <c r="AN167">
        <f t="shared" si="25"/>
        <v>9.1541099999999993</v>
      </c>
      <c r="AO167" s="10">
        <f t="shared" si="26"/>
        <v>-2.1854861916514867E-3</v>
      </c>
      <c r="AQ167" s="22">
        <f t="shared" si="24"/>
        <v>1.1914334500379207E-2</v>
      </c>
      <c r="AR167" s="22"/>
      <c r="AS167" s="24"/>
    </row>
    <row r="168" spans="38:45" x14ac:dyDescent="0.35">
      <c r="AL168">
        <v>2161</v>
      </c>
      <c r="AM168">
        <v>9133980</v>
      </c>
      <c r="AN168">
        <f t="shared" si="25"/>
        <v>9.1339799999999993</v>
      </c>
      <c r="AO168" s="10">
        <f t="shared" si="26"/>
        <v>-2.1990122469579543E-3</v>
      </c>
      <c r="AQ168" s="22">
        <f t="shared" si="24"/>
        <v>1.1903901853921329E-2</v>
      </c>
      <c r="AR168" s="22"/>
      <c r="AS168" s="24"/>
    </row>
    <row r="169" spans="38:45" x14ac:dyDescent="0.35">
      <c r="AL169">
        <v>2162</v>
      </c>
      <c r="AM169">
        <v>9113770</v>
      </c>
      <c r="AN169">
        <f t="shared" si="25"/>
        <v>9.1137700000000006</v>
      </c>
      <c r="AO169" s="10">
        <f t="shared" si="26"/>
        <v>-2.2126170628793407E-3</v>
      </c>
      <c r="AQ169" s="22">
        <f t="shared" si="24"/>
        <v>1.1893408459401164E-2</v>
      </c>
      <c r="AR169" s="22"/>
      <c r="AS169" s="24"/>
    </row>
    <row r="170" spans="38:45" x14ac:dyDescent="0.35">
      <c r="AL170">
        <v>2163</v>
      </c>
      <c r="AM170">
        <v>9093470</v>
      </c>
      <c r="AN170">
        <f t="shared" si="25"/>
        <v>9.0934699999999999</v>
      </c>
      <c r="AO170" s="10">
        <f t="shared" si="26"/>
        <v>-2.2273987603373957E-3</v>
      </c>
      <c r="AQ170" s="22">
        <f t="shared" si="24"/>
        <v>1.1882007336151766E-2</v>
      </c>
      <c r="AR170" s="22"/>
      <c r="AS170" s="24"/>
    </row>
    <row r="171" spans="38:45" x14ac:dyDescent="0.35">
      <c r="AL171">
        <v>2164</v>
      </c>
      <c r="AM171">
        <v>9073090</v>
      </c>
      <c r="AN171">
        <f t="shared" si="25"/>
        <v>9.0730900000000005</v>
      </c>
      <c r="AO171" s="10">
        <f t="shared" si="26"/>
        <v>-2.2411686627876737E-3</v>
      </c>
      <c r="AQ171" s="22">
        <f t="shared" si="24"/>
        <v>1.1871386610391867E-2</v>
      </c>
      <c r="AR171" s="22"/>
      <c r="AS171" s="24"/>
    </row>
    <row r="172" spans="38:45" x14ac:dyDescent="0.35">
      <c r="AL172">
        <v>2165</v>
      </c>
      <c r="AM172">
        <v>9052620</v>
      </c>
      <c r="AN172">
        <f t="shared" si="25"/>
        <v>9.0526199999999992</v>
      </c>
      <c r="AO172" s="10">
        <f t="shared" si="26"/>
        <v>-2.2561222251736845E-3</v>
      </c>
      <c r="AQ172" s="22">
        <f t="shared" si="24"/>
        <v>1.1859852927723536E-2</v>
      </c>
      <c r="AR172" s="22"/>
      <c r="AS172" s="24"/>
    </row>
    <row r="173" spans="38:45" x14ac:dyDescent="0.35">
      <c r="AL173">
        <v>2166</v>
      </c>
      <c r="AM173">
        <v>9032070</v>
      </c>
      <c r="AN173">
        <f t="shared" si="25"/>
        <v>9.0320699999999992</v>
      </c>
      <c r="AO173" s="10">
        <f t="shared" si="26"/>
        <v>-2.2700610431013457E-3</v>
      </c>
      <c r="AQ173" s="22">
        <f t="shared" ref="AQ173:AQ207" si="27">0.7713*AO173+0.0136</f>
        <v>1.1849101917455931E-2</v>
      </c>
      <c r="AR173" s="22"/>
      <c r="AS173" s="24"/>
    </row>
    <row r="174" spans="38:45" x14ac:dyDescent="0.35">
      <c r="AL174">
        <v>2167</v>
      </c>
      <c r="AM174">
        <v>9011240</v>
      </c>
      <c r="AN174">
        <f t="shared" si="25"/>
        <v>9.0112400000000008</v>
      </c>
      <c r="AO174" s="10">
        <f t="shared" si="26"/>
        <v>-2.3062265903606161E-3</v>
      </c>
      <c r="AQ174" s="22">
        <f t="shared" si="27"/>
        <v>1.1821207430854856E-2</v>
      </c>
      <c r="AR174" s="22"/>
      <c r="AS174" s="24"/>
    </row>
    <row r="175" spans="38:45" x14ac:dyDescent="0.35">
      <c r="AL175">
        <v>2168</v>
      </c>
      <c r="AM175">
        <v>8990330</v>
      </c>
      <c r="AN175">
        <f t="shared" si="25"/>
        <v>8.9903300000000002</v>
      </c>
      <c r="AO175" s="10">
        <f t="shared" si="26"/>
        <v>-2.320435367385687E-3</v>
      </c>
      <c r="AQ175" s="22">
        <f t="shared" si="27"/>
        <v>1.181024820113542E-2</v>
      </c>
      <c r="AR175" s="22"/>
      <c r="AS175" s="24"/>
    </row>
    <row r="176" spans="38:45" x14ac:dyDescent="0.35">
      <c r="AL176">
        <v>2169</v>
      </c>
      <c r="AM176">
        <v>8969340</v>
      </c>
      <c r="AN176">
        <f t="shared" si="25"/>
        <v>8.9693400000000008</v>
      </c>
      <c r="AO176" s="10">
        <f t="shared" si="26"/>
        <v>-2.3347307607173295E-3</v>
      </c>
      <c r="AQ176" s="22">
        <f t="shared" si="27"/>
        <v>1.1799222164258723E-2</v>
      </c>
      <c r="AR176" s="22"/>
      <c r="AS176" s="24"/>
    </row>
    <row r="177" spans="38:45" x14ac:dyDescent="0.35">
      <c r="AL177">
        <v>2170</v>
      </c>
      <c r="AM177">
        <v>8948270</v>
      </c>
      <c r="AN177">
        <f t="shared" si="25"/>
        <v>8.9482700000000008</v>
      </c>
      <c r="AO177" s="10">
        <f t="shared" si="26"/>
        <v>-2.3491137586488797E-3</v>
      </c>
      <c r="AQ177" s="22">
        <f t="shared" si="27"/>
        <v>1.1788128557954119E-2</v>
      </c>
      <c r="AR177" s="22"/>
      <c r="AS177" s="24"/>
    </row>
    <row r="178" spans="38:45" x14ac:dyDescent="0.35">
      <c r="AL178">
        <v>2171</v>
      </c>
      <c r="AM178">
        <v>8927120</v>
      </c>
      <c r="AN178">
        <f t="shared" si="25"/>
        <v>8.9271200000000004</v>
      </c>
      <c r="AO178" s="10">
        <f t="shared" si="26"/>
        <v>-2.3635853634278448E-3</v>
      </c>
      <c r="AQ178" s="22">
        <f t="shared" si="27"/>
        <v>1.1776966609188103E-2</v>
      </c>
      <c r="AR178" s="22"/>
      <c r="AS178" s="24"/>
    </row>
    <row r="179" spans="38:45" x14ac:dyDescent="0.35">
      <c r="AL179">
        <v>2172</v>
      </c>
      <c r="AM179">
        <v>8905210</v>
      </c>
      <c r="AN179">
        <f t="shared" si="25"/>
        <v>8.9052100000000003</v>
      </c>
      <c r="AO179" s="10">
        <f t="shared" si="26"/>
        <v>-2.4543189740924287E-3</v>
      </c>
      <c r="AQ179" s="22">
        <f t="shared" si="27"/>
        <v>1.1706983775282509E-2</v>
      </c>
      <c r="AR179" s="22"/>
      <c r="AS179" s="24"/>
    </row>
    <row r="180" spans="38:45" x14ac:dyDescent="0.35">
      <c r="AL180">
        <v>2173</v>
      </c>
      <c r="AM180">
        <v>8883240</v>
      </c>
      <c r="AN180">
        <f t="shared" si="25"/>
        <v>8.8832400000000007</v>
      </c>
      <c r="AO180" s="10">
        <f t="shared" si="26"/>
        <v>-2.4670951050003165E-3</v>
      </c>
      <c r="AQ180" s="22">
        <f t="shared" si="27"/>
        <v>1.1697129545513255E-2</v>
      </c>
      <c r="AR180" s="22"/>
      <c r="AS180" s="24"/>
    </row>
    <row r="181" spans="38:45" x14ac:dyDescent="0.35">
      <c r="AL181">
        <v>2174</v>
      </c>
      <c r="AM181">
        <v>8861200</v>
      </c>
      <c r="AN181">
        <f t="shared" si="25"/>
        <v>8.8612000000000002</v>
      </c>
      <c r="AO181" s="10">
        <f t="shared" si="26"/>
        <v>-2.4810767242583465E-3</v>
      </c>
      <c r="AQ181" s="22">
        <f t="shared" si="27"/>
        <v>1.1686345522579536E-2</v>
      </c>
      <c r="AR181" s="22"/>
      <c r="AS181" s="24"/>
    </row>
    <row r="182" spans="38:45" x14ac:dyDescent="0.35">
      <c r="AL182">
        <v>2175</v>
      </c>
      <c r="AM182">
        <v>8839080</v>
      </c>
      <c r="AN182">
        <f t="shared" si="25"/>
        <v>8.8390799999999992</v>
      </c>
      <c r="AO182" s="10">
        <f t="shared" si="26"/>
        <v>-2.4962758994268031E-3</v>
      </c>
      <c r="AQ182" s="22">
        <f t="shared" si="27"/>
        <v>1.1674622398772106E-2</v>
      </c>
      <c r="AR182" s="22"/>
      <c r="AS182" s="24"/>
    </row>
    <row r="183" spans="38:45" x14ac:dyDescent="0.35">
      <c r="AL183">
        <v>2176</v>
      </c>
      <c r="AM183">
        <v>8816900</v>
      </c>
      <c r="AN183">
        <f t="shared" si="25"/>
        <v>8.8169000000000004</v>
      </c>
      <c r="AO183" s="10">
        <f t="shared" si="26"/>
        <v>-2.5093109237611655E-3</v>
      </c>
      <c r="AQ183" s="22">
        <f t="shared" si="27"/>
        <v>1.1664568484503013E-2</v>
      </c>
      <c r="AR183" s="22"/>
      <c r="AS183" s="24"/>
    </row>
    <row r="184" spans="38:45" x14ac:dyDescent="0.35">
      <c r="AL184">
        <v>2177</v>
      </c>
      <c r="AM184">
        <v>8794650</v>
      </c>
      <c r="AN184">
        <f t="shared" si="25"/>
        <v>8.7946500000000007</v>
      </c>
      <c r="AO184" s="10">
        <f t="shared" si="26"/>
        <v>-2.5235627034444486E-3</v>
      </c>
      <c r="AQ184" s="22">
        <f t="shared" si="27"/>
        <v>1.1653576086833296E-2</v>
      </c>
      <c r="AR184" s="22"/>
      <c r="AS184" s="24"/>
    </row>
    <row r="185" spans="38:45" x14ac:dyDescent="0.35">
      <c r="AL185">
        <v>2178</v>
      </c>
      <c r="AM185">
        <v>8772330</v>
      </c>
      <c r="AN185">
        <f t="shared" si="25"/>
        <v>8.7723300000000002</v>
      </c>
      <c r="AO185" s="10">
        <f t="shared" si="26"/>
        <v>-2.5379065681977453E-3</v>
      </c>
      <c r="AQ185" s="22">
        <f t="shared" si="27"/>
        <v>1.1642512663949079E-2</v>
      </c>
      <c r="AR185" s="22"/>
      <c r="AS185" s="24"/>
    </row>
    <row r="186" spans="38:45" x14ac:dyDescent="0.35">
      <c r="AL186">
        <v>2179</v>
      </c>
      <c r="AM186">
        <v>8749950</v>
      </c>
      <c r="AN186">
        <f t="shared" si="25"/>
        <v>8.7499500000000001</v>
      </c>
      <c r="AO186" s="10">
        <f t="shared" si="26"/>
        <v>-2.5512036140911132E-3</v>
      </c>
      <c r="AQ186" s="22">
        <f t="shared" si="27"/>
        <v>1.1632256652451524E-2</v>
      </c>
      <c r="AR186" s="22"/>
      <c r="AS186" s="24"/>
    </row>
    <row r="187" spans="38:45" x14ac:dyDescent="0.35">
      <c r="AL187">
        <v>2180</v>
      </c>
      <c r="AM187">
        <v>8727490</v>
      </c>
      <c r="AN187">
        <f t="shared" si="25"/>
        <v>8.7274899999999995</v>
      </c>
      <c r="AO187" s="10">
        <f t="shared" si="26"/>
        <v>-2.5668718106961474E-3</v>
      </c>
      <c r="AQ187" s="22">
        <f t="shared" si="27"/>
        <v>1.1620171772410062E-2</v>
      </c>
      <c r="AR187" s="22"/>
      <c r="AS187" s="24"/>
    </row>
    <row r="188" spans="38:45" x14ac:dyDescent="0.35">
      <c r="AL188">
        <v>2181</v>
      </c>
      <c r="AM188">
        <v>8704970</v>
      </c>
      <c r="AN188">
        <f t="shared" si="25"/>
        <v>8.7049699999999994</v>
      </c>
      <c r="AO188" s="10">
        <f t="shared" si="26"/>
        <v>-2.5803524266426736E-3</v>
      </c>
      <c r="AQ188" s="22">
        <f t="shared" si="27"/>
        <v>1.1609774173330506E-2</v>
      </c>
      <c r="AR188" s="22"/>
      <c r="AS188" s="24"/>
    </row>
    <row r="189" spans="38:45" x14ac:dyDescent="0.35">
      <c r="AL189">
        <v>2182</v>
      </c>
      <c r="AM189">
        <v>8682380</v>
      </c>
      <c r="AN189">
        <f t="shared" si="25"/>
        <v>8.6823800000000002</v>
      </c>
      <c r="AO189" s="10">
        <f t="shared" si="26"/>
        <v>-2.595069253541249E-3</v>
      </c>
      <c r="AQ189" s="22">
        <f t="shared" si="27"/>
        <v>1.1598423084743634E-2</v>
      </c>
      <c r="AR189" s="22"/>
      <c r="AS189" s="24"/>
    </row>
    <row r="190" spans="38:45" x14ac:dyDescent="0.35">
      <c r="AL190">
        <v>2183</v>
      </c>
      <c r="AM190">
        <v>8659730</v>
      </c>
      <c r="AN190">
        <f t="shared" si="25"/>
        <v>8.6597299999999997</v>
      </c>
      <c r="AO190" s="10">
        <f t="shared" si="26"/>
        <v>-2.60873170720477E-3</v>
      </c>
      <c r="AQ190" s="22">
        <f t="shared" si="27"/>
        <v>1.158788523423296E-2</v>
      </c>
      <c r="AR190" s="22"/>
      <c r="AS190" s="24"/>
    </row>
    <row r="191" spans="38:45" x14ac:dyDescent="0.35">
      <c r="AL191">
        <v>2184</v>
      </c>
      <c r="AM191">
        <v>8637010</v>
      </c>
      <c r="AN191">
        <f t="shared" si="25"/>
        <v>8.6370100000000001</v>
      </c>
      <c r="AO191" s="10">
        <f t="shared" si="26"/>
        <v>-2.6236383813351694E-3</v>
      </c>
      <c r="AQ191" s="22">
        <f t="shared" si="27"/>
        <v>1.1576387716476183E-2</v>
      </c>
      <c r="AR191" s="22"/>
      <c r="AS191" s="24"/>
    </row>
    <row r="192" spans="38:45" x14ac:dyDescent="0.35">
      <c r="AL192">
        <v>2185</v>
      </c>
      <c r="AM192">
        <v>8614220</v>
      </c>
      <c r="AN192">
        <f t="shared" si="25"/>
        <v>8.6142199999999995</v>
      </c>
      <c r="AO192" s="10">
        <f t="shared" si="26"/>
        <v>-2.6386446235445726E-3</v>
      </c>
      <c r="AQ192" s="22">
        <f t="shared" si="27"/>
        <v>1.156481340186007E-2</v>
      </c>
      <c r="AR192" s="22"/>
      <c r="AS192" s="24"/>
    </row>
    <row r="193" spans="38:45" x14ac:dyDescent="0.35">
      <c r="AL193">
        <v>2186</v>
      </c>
      <c r="AM193">
        <v>8591370</v>
      </c>
      <c r="AN193">
        <f t="shared" si="25"/>
        <v>8.5913699999999995</v>
      </c>
      <c r="AO193" s="10">
        <f t="shared" si="26"/>
        <v>-2.6525907162807671E-3</v>
      </c>
      <c r="AQ193" s="22">
        <f t="shared" si="27"/>
        <v>1.1554056780532644E-2</v>
      </c>
      <c r="AR193" s="22"/>
      <c r="AS193" s="24"/>
    </row>
    <row r="194" spans="38:45" x14ac:dyDescent="0.35">
      <c r="AL194">
        <v>2187</v>
      </c>
      <c r="AM194">
        <v>8568060</v>
      </c>
      <c r="AN194">
        <f t="shared" si="25"/>
        <v>8.5680599999999991</v>
      </c>
      <c r="AO194" s="10">
        <f t="shared" si="26"/>
        <v>-2.7131877686562555E-3</v>
      </c>
      <c r="AQ194" s="22">
        <f t="shared" si="27"/>
        <v>1.1507318274035429E-2</v>
      </c>
      <c r="AR194" s="22"/>
      <c r="AS194" s="24"/>
    </row>
    <row r="195" spans="38:45" x14ac:dyDescent="0.35">
      <c r="AL195">
        <v>2188</v>
      </c>
      <c r="AM195">
        <v>8544680</v>
      </c>
      <c r="AN195">
        <f t="shared" si="25"/>
        <v>8.5446799999999996</v>
      </c>
      <c r="AO195" s="10">
        <f t="shared" si="26"/>
        <v>-2.728739061117591E-3</v>
      </c>
      <c r="AQ195" s="22">
        <f t="shared" si="27"/>
        <v>1.1495323562160001E-2</v>
      </c>
      <c r="AR195" s="22"/>
      <c r="AS195" s="24"/>
    </row>
    <row r="196" spans="38:45" x14ac:dyDescent="0.35">
      <c r="AL196">
        <v>2189</v>
      </c>
      <c r="AM196">
        <v>8521250</v>
      </c>
      <c r="AN196">
        <f t="shared" si="25"/>
        <v>8.5212500000000002</v>
      </c>
      <c r="AO196" s="10">
        <f t="shared" si="26"/>
        <v>-2.7420570460215954E-3</v>
      </c>
      <c r="AQ196" s="22">
        <f t="shared" si="27"/>
        <v>1.1485051400403543E-2</v>
      </c>
      <c r="AR196" s="22"/>
      <c r="AS196" s="24"/>
    </row>
    <row r="197" spans="38:45" x14ac:dyDescent="0.35">
      <c r="AL197">
        <v>2190</v>
      </c>
      <c r="AM197">
        <v>8497760</v>
      </c>
      <c r="AN197">
        <f t="shared" si="25"/>
        <v>8.4977599999999995</v>
      </c>
      <c r="AO197" s="10">
        <f t="shared" si="26"/>
        <v>-2.7566378172216854E-3</v>
      </c>
      <c r="AQ197" s="22">
        <f t="shared" si="27"/>
        <v>1.1473805251576914E-2</v>
      </c>
      <c r="AR197" s="22"/>
      <c r="AS197" s="24"/>
    </row>
    <row r="198" spans="38:45" x14ac:dyDescent="0.35">
      <c r="AL198">
        <v>2191</v>
      </c>
      <c r="AM198">
        <v>8474210</v>
      </c>
      <c r="AN198">
        <f t="shared" si="25"/>
        <v>8.4742099999999994</v>
      </c>
      <c r="AO198" s="10">
        <f t="shared" si="26"/>
        <v>-2.7713185592438405E-3</v>
      </c>
      <c r="AQ198" s="22">
        <f t="shared" si="27"/>
        <v>1.1462481995255226E-2</v>
      </c>
      <c r="AR198" s="22"/>
      <c r="AS198" s="24"/>
    </row>
    <row r="199" spans="38:45" x14ac:dyDescent="0.35">
      <c r="AL199">
        <v>2192</v>
      </c>
      <c r="AM199">
        <v>8450610</v>
      </c>
      <c r="AN199">
        <f t="shared" si="25"/>
        <v>8.4506099999999993</v>
      </c>
      <c r="AO199" s="10">
        <f t="shared" si="26"/>
        <v>-2.7849203642581477E-3</v>
      </c>
      <c r="AQ199" s="22">
        <f t="shared" si="27"/>
        <v>1.1451990923047689E-2</v>
      </c>
      <c r="AR199" s="22"/>
      <c r="AS199" s="24"/>
    </row>
    <row r="200" spans="38:45" x14ac:dyDescent="0.35">
      <c r="AL200">
        <v>2193</v>
      </c>
      <c r="AM200">
        <v>8426940</v>
      </c>
      <c r="AN200">
        <f t="shared" si="25"/>
        <v>8.4269400000000001</v>
      </c>
      <c r="AO200" s="10">
        <f t="shared" si="26"/>
        <v>-2.8009812309406357E-3</v>
      </c>
      <c r="AQ200" s="22">
        <f t="shared" si="27"/>
        <v>1.1439603176575486E-2</v>
      </c>
      <c r="AR200" s="22"/>
      <c r="AS200" s="24"/>
    </row>
    <row r="201" spans="38:45" x14ac:dyDescent="0.35">
      <c r="AL201">
        <v>2194</v>
      </c>
      <c r="AM201">
        <v>8403220</v>
      </c>
      <c r="AN201">
        <f t="shared" ref="AN201:AN207" si="28">AM201/1000000</f>
        <v>8.4032199999999992</v>
      </c>
      <c r="AO201" s="10">
        <f t="shared" si="26"/>
        <v>-2.8147821154536068E-3</v>
      </c>
      <c r="AQ201" s="22">
        <f t="shared" si="27"/>
        <v>1.1428958554350633E-2</v>
      </c>
      <c r="AR201" s="22"/>
      <c r="AS201" s="24"/>
    </row>
    <row r="202" spans="38:45" x14ac:dyDescent="0.35">
      <c r="AL202">
        <v>2195</v>
      </c>
      <c r="AM202">
        <v>8379440</v>
      </c>
      <c r="AN202">
        <f t="shared" si="28"/>
        <v>8.3794400000000007</v>
      </c>
      <c r="AO202" s="10">
        <f t="shared" ref="AO202:AO207" si="29">AN202/AN201-1</f>
        <v>-2.8298675983727817E-3</v>
      </c>
      <c r="AQ202" s="22">
        <f t="shared" si="27"/>
        <v>1.1417323121375073E-2</v>
      </c>
      <c r="AR202" s="22"/>
      <c r="AS202" s="24"/>
    </row>
    <row r="203" spans="38:45" x14ac:dyDescent="0.35">
      <c r="AL203">
        <v>2196</v>
      </c>
      <c r="AM203">
        <v>8355600</v>
      </c>
      <c r="AN203">
        <f t="shared" si="28"/>
        <v>8.3556000000000008</v>
      </c>
      <c r="AO203" s="10">
        <f t="shared" si="29"/>
        <v>-2.8450588583485148E-3</v>
      </c>
      <c r="AQ203" s="22">
        <f t="shared" si="27"/>
        <v>1.1405606102555789E-2</v>
      </c>
      <c r="AR203" s="22"/>
      <c r="AS203" s="24"/>
    </row>
    <row r="204" spans="38:45" x14ac:dyDescent="0.35">
      <c r="AL204">
        <v>2197</v>
      </c>
      <c r="AM204">
        <v>8331710</v>
      </c>
      <c r="AN204">
        <f t="shared" si="28"/>
        <v>8.3317099999999993</v>
      </c>
      <c r="AO204" s="10">
        <f t="shared" si="29"/>
        <v>-2.8591603236154395E-3</v>
      </c>
      <c r="AQ204" s="22">
        <f t="shared" si="27"/>
        <v>1.139472964239541E-2</v>
      </c>
      <c r="AR204" s="22"/>
      <c r="AS204" s="24"/>
    </row>
    <row r="205" spans="38:45" x14ac:dyDescent="0.35">
      <c r="AL205">
        <v>2198</v>
      </c>
      <c r="AM205">
        <v>8307770</v>
      </c>
      <c r="AN205">
        <f t="shared" si="28"/>
        <v>8.3077699999999997</v>
      </c>
      <c r="AO205" s="10">
        <f t="shared" si="29"/>
        <v>-2.8733597304754221E-3</v>
      </c>
      <c r="AQ205" s="22">
        <f t="shared" si="27"/>
        <v>1.1383777639884306E-2</v>
      </c>
      <c r="AR205" s="22"/>
      <c r="AS205" s="24"/>
    </row>
    <row r="206" spans="38:45" x14ac:dyDescent="0.35">
      <c r="AL206">
        <v>2199</v>
      </c>
      <c r="AM206">
        <v>8283760</v>
      </c>
      <c r="AN206">
        <f t="shared" si="28"/>
        <v>8.2837599999999991</v>
      </c>
      <c r="AO206" s="10">
        <f t="shared" si="29"/>
        <v>-2.8900655651276086E-3</v>
      </c>
      <c r="AQ206" s="22">
        <f t="shared" si="27"/>
        <v>1.1370892429617075E-2</v>
      </c>
      <c r="AR206" s="22"/>
      <c r="AS206" s="24"/>
    </row>
    <row r="207" spans="38:45" x14ac:dyDescent="0.35">
      <c r="AL207">
        <v>2200</v>
      </c>
      <c r="AM207">
        <v>8259710</v>
      </c>
      <c r="AN207">
        <f t="shared" si="28"/>
        <v>8.2597100000000001</v>
      </c>
      <c r="AO207" s="10">
        <f t="shared" si="29"/>
        <v>-2.9032709783961552E-3</v>
      </c>
      <c r="AQ207" s="22">
        <f t="shared" si="27"/>
        <v>1.1360707094363045E-2</v>
      </c>
      <c r="AR207" s="22"/>
      <c r="AS207" s="24"/>
    </row>
  </sheetData>
  <mergeCells count="3">
    <mergeCell ref="F6:H6"/>
    <mergeCell ref="U5:V5"/>
    <mergeCell ref="X5:Y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912A0-76AE-4B93-A879-D4FB82F95C74}">
  <dimension ref="A6:BU108"/>
  <sheetViews>
    <sheetView topLeftCell="A5" workbookViewId="0">
      <pane ySplit="3" topLeftCell="A8" activePane="bottomLeft" state="frozen"/>
      <selection activeCell="AO4" sqref="AO4"/>
      <selection pane="bottomLeft" activeCell="BC8" sqref="BC8"/>
    </sheetView>
  </sheetViews>
  <sheetFormatPr defaultRowHeight="14.5" x14ac:dyDescent="0.35"/>
  <cols>
    <col min="24" max="24" width="7.08984375" customWidth="1"/>
    <col min="36" max="36" width="9.453125" customWidth="1"/>
    <col min="37" max="37" width="10.81640625" customWidth="1"/>
    <col min="38" max="38" width="5.7265625" customWidth="1"/>
    <col min="40" max="40" width="10.08984375" bestFit="1" customWidth="1"/>
    <col min="41" max="41" width="11.81640625" bestFit="1" customWidth="1"/>
    <col min="42" max="42" width="8.36328125" customWidth="1"/>
    <col min="43" max="44" width="11.81640625" customWidth="1"/>
    <col min="45" max="45" width="5.54296875" customWidth="1"/>
    <col min="49" max="49" width="9.81640625" customWidth="1"/>
    <col min="50" max="50" width="5.1796875" customWidth="1"/>
    <col min="53" max="53" width="5.26953125" customWidth="1"/>
    <col min="57" max="57" width="11.08984375" customWidth="1"/>
    <col min="58" max="58" width="5.7265625" customWidth="1"/>
    <col min="61" max="61" width="10.08984375" customWidth="1"/>
    <col min="62" max="62" width="5.7265625" customWidth="1"/>
    <col min="65" max="65" width="9.81640625" customWidth="1"/>
    <col min="69" max="69" width="10" customWidth="1"/>
    <col min="70" max="70" width="9.54296875" customWidth="1"/>
  </cols>
  <sheetData>
    <row r="6" spans="1:73" s="2" customFormat="1" ht="30.5" customHeight="1" x14ac:dyDescent="0.35">
      <c r="C6" s="48" t="s">
        <v>48</v>
      </c>
      <c r="D6" s="48"/>
      <c r="E6" s="48"/>
      <c r="F6" s="48"/>
      <c r="G6" s="48"/>
      <c r="H6" s="48" t="s">
        <v>23</v>
      </c>
      <c r="I6" s="48"/>
      <c r="J6" s="48"/>
      <c r="L6" s="48" t="s">
        <v>24</v>
      </c>
      <c r="M6" s="48"/>
      <c r="N6" s="48"/>
      <c r="O6" s="48"/>
      <c r="Q6" s="48" t="s">
        <v>26</v>
      </c>
      <c r="R6" s="48"/>
      <c r="S6" s="48"/>
      <c r="U6" s="48" t="s">
        <v>27</v>
      </c>
      <c r="V6" s="48"/>
      <c r="W6" s="48"/>
      <c r="Y6" s="48" t="s">
        <v>28</v>
      </c>
      <c r="Z6" s="48"/>
      <c r="AA6" s="48"/>
      <c r="AC6" s="48" t="s">
        <v>29</v>
      </c>
      <c r="AD6" s="48"/>
      <c r="AE6" s="48"/>
      <c r="AI6" s="47" t="s">
        <v>5</v>
      </c>
      <c r="AJ6" s="47"/>
      <c r="AK6" s="47"/>
      <c r="AL6"/>
      <c r="AM6" s="47" t="s">
        <v>9</v>
      </c>
      <c r="AN6" s="47"/>
      <c r="AO6" s="47"/>
      <c r="AP6" s="7"/>
      <c r="AQ6" s="47" t="s">
        <v>12</v>
      </c>
      <c r="AR6" s="47"/>
      <c r="AS6"/>
      <c r="AT6" s="47" t="s">
        <v>11</v>
      </c>
      <c r="AU6" s="47"/>
      <c r="AV6" s="47"/>
      <c r="AW6" s="47"/>
      <c r="AX6"/>
      <c r="AY6" s="47" t="s">
        <v>15</v>
      </c>
      <c r="AZ6" s="47"/>
      <c r="BA6"/>
      <c r="BB6" s="47" t="s">
        <v>14</v>
      </c>
      <c r="BC6" s="47"/>
      <c r="BD6" s="47"/>
      <c r="BE6" s="47"/>
      <c r="BF6"/>
      <c r="BG6"/>
      <c r="BH6" s="47" t="s">
        <v>33</v>
      </c>
      <c r="BI6" s="47"/>
      <c r="BJ6"/>
      <c r="BK6" s="47" t="s">
        <v>34</v>
      </c>
      <c r="BL6" s="47"/>
      <c r="BM6" s="47"/>
      <c r="BQ6"/>
      <c r="BR6"/>
      <c r="BS6"/>
      <c r="BT6"/>
      <c r="BU6"/>
    </row>
    <row r="7" spans="1:73" s="9" customFormat="1" ht="29" x14ac:dyDescent="0.35">
      <c r="B7" s="2" t="s">
        <v>6</v>
      </c>
      <c r="C7" s="9" t="s">
        <v>17</v>
      </c>
      <c r="D7" s="9" t="s">
        <v>18</v>
      </c>
      <c r="E7" s="9" t="s">
        <v>19</v>
      </c>
      <c r="F7" s="9" t="s">
        <v>31</v>
      </c>
      <c r="G7" s="9" t="s">
        <v>30</v>
      </c>
      <c r="H7" s="9" t="s">
        <v>20</v>
      </c>
      <c r="I7" s="9" t="s">
        <v>21</v>
      </c>
      <c r="J7" s="9" t="s">
        <v>22</v>
      </c>
      <c r="L7" s="9" t="s">
        <v>20</v>
      </c>
      <c r="M7" s="9" t="s">
        <v>21</v>
      </c>
      <c r="N7" s="9" t="s">
        <v>22</v>
      </c>
      <c r="O7" s="9" t="s">
        <v>25</v>
      </c>
      <c r="Q7" s="9" t="s">
        <v>20</v>
      </c>
      <c r="R7" s="9" t="s">
        <v>21</v>
      </c>
      <c r="S7" s="9" t="s">
        <v>22</v>
      </c>
      <c r="U7" s="9" t="s">
        <v>20</v>
      </c>
      <c r="V7" s="9" t="s">
        <v>21</v>
      </c>
      <c r="W7" s="9" t="s">
        <v>22</v>
      </c>
      <c r="Y7" s="2" t="s">
        <v>20</v>
      </c>
      <c r="Z7" s="2" t="s">
        <v>21</v>
      </c>
      <c r="AA7" s="2" t="s">
        <v>22</v>
      </c>
      <c r="AB7" s="2" t="s">
        <v>32</v>
      </c>
      <c r="AC7" s="2" t="s">
        <v>20</v>
      </c>
      <c r="AD7" s="2" t="s">
        <v>21</v>
      </c>
      <c r="AE7" s="2" t="s">
        <v>22</v>
      </c>
      <c r="AF7" s="2" t="s">
        <v>32</v>
      </c>
      <c r="AI7" s="2" t="s">
        <v>6</v>
      </c>
      <c r="AJ7" s="2" t="s">
        <v>7</v>
      </c>
      <c r="AK7" s="2" t="s">
        <v>8</v>
      </c>
      <c r="AL7" s="2"/>
      <c r="AM7" s="2" t="s">
        <v>7</v>
      </c>
      <c r="AN7" s="2" t="s">
        <v>13</v>
      </c>
      <c r="AO7" s="2" t="s">
        <v>10</v>
      </c>
      <c r="AP7" s="2" t="s">
        <v>35</v>
      </c>
      <c r="AQ7" s="2" t="s">
        <v>7</v>
      </c>
      <c r="AR7" s="2" t="s">
        <v>8</v>
      </c>
      <c r="AT7" s="2"/>
      <c r="AU7" s="2" t="s">
        <v>7</v>
      </c>
      <c r="AV7" s="2" t="s">
        <v>13</v>
      </c>
      <c r="AW7" s="2" t="s">
        <v>10</v>
      </c>
      <c r="AX7" s="2" t="s">
        <v>35</v>
      </c>
      <c r="AY7" s="2" t="s">
        <v>7</v>
      </c>
      <c r="AZ7" s="2" t="s">
        <v>16</v>
      </c>
      <c r="BA7" s="2"/>
      <c r="BB7" s="2"/>
      <c r="BC7" s="2" t="s">
        <v>7</v>
      </c>
      <c r="BD7" s="2" t="s">
        <v>13</v>
      </c>
      <c r="BE7" s="2" t="s">
        <v>10</v>
      </c>
      <c r="BF7" s="2" t="s">
        <v>35</v>
      </c>
      <c r="BG7" s="2"/>
      <c r="BH7" s="2" t="s">
        <v>7</v>
      </c>
      <c r="BI7" s="2"/>
      <c r="BJ7" s="2"/>
      <c r="BK7" s="2" t="s">
        <v>7</v>
      </c>
      <c r="BL7" s="2" t="s">
        <v>13</v>
      </c>
      <c r="BM7" s="2" t="s">
        <v>10</v>
      </c>
      <c r="BO7" s="2" t="s">
        <v>35</v>
      </c>
      <c r="BQ7"/>
      <c r="BR7"/>
      <c r="BS7"/>
      <c r="BT7"/>
      <c r="BU7"/>
    </row>
    <row r="8" spans="1:73" x14ac:dyDescent="0.35">
      <c r="A8">
        <v>1</v>
      </c>
      <c r="B8">
        <v>2000</v>
      </c>
      <c r="C8">
        <v>0.17896619567161509</v>
      </c>
      <c r="D8">
        <v>0.4443570023251654</v>
      </c>
      <c r="E8">
        <v>0.19692362725809334</v>
      </c>
      <c r="F8">
        <f>SUM(C8:E8)</f>
        <v>0.8202468252548738</v>
      </c>
      <c r="G8">
        <v>2.7274969173859437E-2</v>
      </c>
      <c r="H8" s="6">
        <v>2.0408163265306121E-2</v>
      </c>
      <c r="I8" s="6">
        <v>2.8169014084507043E-2</v>
      </c>
      <c r="J8" s="6">
        <v>3.0303030303030304E-2</v>
      </c>
      <c r="L8" s="13">
        <f>H8*AJ8</f>
        <v>1.0210204081632652</v>
      </c>
      <c r="M8" s="13">
        <f>I8*AY8</f>
        <v>3.4991549295774647</v>
      </c>
      <c r="N8" s="13">
        <f>J8*AQ8</f>
        <v>1.6681818181818182</v>
      </c>
      <c r="O8" s="13">
        <f>SUM(L8:N8)</f>
        <v>6.1883571559225476</v>
      </c>
      <c r="P8" s="13"/>
      <c r="Q8" s="13">
        <f>C8*$O8</f>
        <v>1.1075067376526742</v>
      </c>
      <c r="R8" s="13">
        <f t="shared" ref="R8:R18" si="0">D8*$O8</f>
        <v>2.7498398351232294</v>
      </c>
      <c r="S8" s="13">
        <f>E8*$O8</f>
        <v>1.2186337379128465</v>
      </c>
      <c r="U8" s="10">
        <f>Q8/AJ8</f>
        <v>2.2136852641468602E-2</v>
      </c>
      <c r="V8" s="10">
        <f>R8/AY8</f>
        <v>2.2136852641468599E-2</v>
      </c>
      <c r="W8" s="10">
        <f>S8/AQ8</f>
        <v>2.2136852641468602E-2</v>
      </c>
      <c r="Y8">
        <f>(1-U8)*AJ8</f>
        <v>48.922493262347331</v>
      </c>
      <c r="Z8">
        <f>(1-V8)*AY8</f>
        <v>121.47016016487677</v>
      </c>
      <c r="AA8">
        <f>(1-W8)*AQ8</f>
        <v>53.831366262087151</v>
      </c>
      <c r="AB8">
        <v>8.1</v>
      </c>
      <c r="AC8">
        <f>Y8/GGDP!$G8</f>
        <v>0.71639322393245464</v>
      </c>
      <c r="AD8">
        <f>Z8/GGDP!$G8</f>
        <v>1.7787400814888967</v>
      </c>
      <c r="AE8">
        <f>AA8/GGDP!$G8</f>
        <v>0.78827597396525328</v>
      </c>
      <c r="AF8">
        <f>AB8/GGDP!$G8</f>
        <v>0.11861180260653095</v>
      </c>
      <c r="AI8">
        <v>2000</v>
      </c>
      <c r="AJ8">
        <v>50.03</v>
      </c>
      <c r="AK8" s="5">
        <f>AJ8/GGDP!G8</f>
        <v>0.73261092400058569</v>
      </c>
      <c r="AM8">
        <v>113.96</v>
      </c>
      <c r="AN8" s="4">
        <f>(AM8-AJ8)</f>
        <v>63.929999999999993</v>
      </c>
      <c r="AO8" s="6">
        <f>AM8/GGDP!G8</f>
        <v>1.6687655586469465</v>
      </c>
      <c r="AP8" s="13">
        <f>AM8/AJ8</f>
        <v>2.2778333000199877</v>
      </c>
      <c r="AQ8">
        <v>55.05</v>
      </c>
      <c r="AR8" s="6">
        <f>AQ8/GGDP!G8</f>
        <v>0.80612095475179368</v>
      </c>
      <c r="AT8">
        <v>2000</v>
      </c>
      <c r="AU8">
        <v>88.38</v>
      </c>
      <c r="AV8">
        <f>(AU8-AQ8)</f>
        <v>33.33</v>
      </c>
      <c r="AW8" s="6">
        <f>AU8/GGDP!G8</f>
        <v>1.2941865573290376</v>
      </c>
      <c r="AX8">
        <f>AU8/AQ8</f>
        <v>1.6054495912806539</v>
      </c>
      <c r="AY8">
        <v>124.22</v>
      </c>
      <c r="AZ8" s="8">
        <f>AY8/GGDP!G8</f>
        <v>1.8190071752818859</v>
      </c>
      <c r="BB8">
        <v>2000</v>
      </c>
      <c r="BC8">
        <v>142.82</v>
      </c>
      <c r="BD8">
        <f>(BC8-AY8)</f>
        <v>18.599999999999994</v>
      </c>
      <c r="BE8" s="4">
        <f>BC8/GGDP!G8</f>
        <v>2.0913750183042903</v>
      </c>
      <c r="BF8">
        <f>BC8/AY8</f>
        <v>1.1497343422959265</v>
      </c>
      <c r="BH8">
        <v>8.1</v>
      </c>
      <c r="BK8">
        <v>11.06</v>
      </c>
      <c r="BL8">
        <f>BK8-BH8</f>
        <v>2.9600000000000009</v>
      </c>
      <c r="BM8" s="8">
        <f>BK8/GGDP!G8</f>
        <v>0.16195636257138674</v>
      </c>
      <c r="BO8">
        <f>BK8/BH8</f>
        <v>1.3654320987654323</v>
      </c>
    </row>
    <row r="9" spans="1:73" x14ac:dyDescent="0.35">
      <c r="A9">
        <v>2</v>
      </c>
      <c r="B9">
        <v>2001</v>
      </c>
      <c r="C9">
        <v>0.17854283426741391</v>
      </c>
      <c r="D9">
        <v>0.44522574581404251</v>
      </c>
      <c r="E9">
        <v>0.19744491245170046</v>
      </c>
      <c r="F9">
        <f t="shared" ref="F9:F72" si="1">SUM(C9:E9)</f>
        <v>0.8212134925331569</v>
      </c>
      <c r="G9">
        <v>2.7892561983471072E-2</v>
      </c>
      <c r="H9" s="6">
        <v>2.1739130434782608E-2</v>
      </c>
      <c r="I9" s="6">
        <v>2.7397260273972601E-2</v>
      </c>
      <c r="J9" s="6">
        <v>2.9411764705882353E-2</v>
      </c>
      <c r="L9" s="13">
        <f t="shared" ref="L9:L18" si="2">H9*AJ9</f>
        <v>1.115</v>
      </c>
      <c r="M9" s="13">
        <f t="shared" ref="M9:M18" si="3">I9*AY9</f>
        <v>3.504109589041096</v>
      </c>
      <c r="N9" s="13">
        <f t="shared" ref="N9:N18" si="4">J9*AQ9</f>
        <v>1.668235294117647</v>
      </c>
      <c r="O9" s="13">
        <f t="shared" ref="O9:O18" si="5">SUM(L9:N9)</f>
        <v>6.2873448831587426</v>
      </c>
      <c r="P9" s="13"/>
      <c r="Q9" s="13">
        <f t="shared" ref="Q9:Q18" si="6">C9*$O9</f>
        <v>1.1225603754558842</v>
      </c>
      <c r="R9" s="13">
        <f t="shared" si="0"/>
        <v>2.7992878147944551</v>
      </c>
      <c r="S9" s="13">
        <f t="shared" ref="S9:S18" si="7">E9*$O9</f>
        <v>1.2414042600089248</v>
      </c>
      <c r="U9" s="10">
        <f t="shared" ref="U9:U18" si="8">Q9/AJ9</f>
        <v>2.1886534908478927E-2</v>
      </c>
      <c r="V9" s="10">
        <f t="shared" ref="V9:V18" si="9">R9/AY9</f>
        <v>2.188653490847893E-2</v>
      </c>
      <c r="W9" s="10">
        <f t="shared" ref="W9:W18" si="10">S9/AQ9</f>
        <v>2.1886534908478927E-2</v>
      </c>
      <c r="Y9">
        <f t="shared" ref="Y9:Y18" si="11">(1-U9)*AJ9</f>
        <v>50.167439624544116</v>
      </c>
      <c r="Z9">
        <f t="shared" ref="Z9:Z18" si="12">(1-V9)*AY9</f>
        <v>125.10071218520555</v>
      </c>
      <c r="AA9">
        <f t="shared" ref="AA9:AA18" si="13">(1-W9)*AQ9</f>
        <v>55.478595739991071</v>
      </c>
      <c r="AB9">
        <v>8.5</v>
      </c>
      <c r="AC9">
        <f>Y9/GGDP!$G9</f>
        <v>0.71801115821588823</v>
      </c>
      <c r="AD9">
        <f>Z9/GGDP!$G9</f>
        <v>1.7904782050265571</v>
      </c>
      <c r="AE9">
        <f>AA9/GGDP!$G9</f>
        <v>0.79402598740505326</v>
      </c>
      <c r="AF9">
        <f>AB9/GGDP!$G9</f>
        <v>0.121654501216545</v>
      </c>
      <c r="AI9">
        <v>2001</v>
      </c>
      <c r="AJ9">
        <v>51.29</v>
      </c>
      <c r="AK9" s="5">
        <f>AJ9/GGDP!G9</f>
        <v>0.73407757263489326</v>
      </c>
      <c r="AM9">
        <v>117.62</v>
      </c>
      <c r="AN9" s="4">
        <f t="shared" ref="AN9:AN72" si="14">(AM9-AJ9)</f>
        <v>66.330000000000013</v>
      </c>
      <c r="AO9" s="6">
        <f>AM9/GGDP!G9</f>
        <v>1.6834120509517676</v>
      </c>
      <c r="AP9" s="13">
        <f t="shared" ref="AP9:AP72" si="15">AM9/AJ9</f>
        <v>2.2932345486449601</v>
      </c>
      <c r="AQ9">
        <v>56.72</v>
      </c>
      <c r="AR9" s="6">
        <f>AQ9/GGDP!G9</f>
        <v>0.81179333047087443</v>
      </c>
      <c r="AT9">
        <v>2001</v>
      </c>
      <c r="AU9">
        <v>90.76</v>
      </c>
      <c r="AV9">
        <f t="shared" ref="AV9:AV72" si="16">(AU9-AQ9)</f>
        <v>34.040000000000006</v>
      </c>
      <c r="AW9" s="6">
        <f>AU9/GGDP!G9</f>
        <v>1.2989838271074854</v>
      </c>
      <c r="AX9">
        <f t="shared" ref="AX9:AX72" si="17">AU9/AQ9</f>
        <v>1.6001410437235544</v>
      </c>
      <c r="AY9">
        <v>127.9</v>
      </c>
      <c r="AZ9" s="8">
        <f>AY9/GGDP!G9</f>
        <v>1.8305424359524831</v>
      </c>
      <c r="BB9">
        <v>2001</v>
      </c>
      <c r="BC9">
        <v>146.12</v>
      </c>
      <c r="BD9">
        <f t="shared" ref="BD9:BD72" si="18">(BC9-AY9)</f>
        <v>18.22</v>
      </c>
      <c r="BE9" s="4">
        <f>BC9/GGDP!G9</f>
        <v>2.0913124373837126</v>
      </c>
      <c r="BF9">
        <f t="shared" ref="BF9:BF72" si="19">BC9/AY9</f>
        <v>1.1424550430023455</v>
      </c>
      <c r="BH9">
        <v>8.5</v>
      </c>
      <c r="BK9">
        <v>11.61</v>
      </c>
      <c r="BL9">
        <f t="shared" ref="BL9:BL72" si="20">BK9-BH9</f>
        <v>3.1099999999999994</v>
      </c>
      <c r="BM9" s="8">
        <f>BK9/GGDP!G9</f>
        <v>0.1661657363675397</v>
      </c>
      <c r="BO9">
        <f t="shared" ref="BO9:BO72" si="21">BK9/BH9</f>
        <v>1.3658823529411763</v>
      </c>
    </row>
    <row r="10" spans="1:73" x14ac:dyDescent="0.35">
      <c r="A10">
        <v>3</v>
      </c>
      <c r="B10">
        <v>2002</v>
      </c>
      <c r="C10">
        <v>0.17871685201026519</v>
      </c>
      <c r="D10">
        <v>0.44366124893071002</v>
      </c>
      <c r="E10">
        <v>0.19839178785286568</v>
      </c>
      <c r="F10">
        <f t="shared" si="1"/>
        <v>0.82076988879384094</v>
      </c>
      <c r="G10">
        <v>2.8830060583201714E-2</v>
      </c>
      <c r="H10" s="6">
        <v>2.0833333333333332E-2</v>
      </c>
      <c r="I10" s="6">
        <v>2.9411764705882353E-2</v>
      </c>
      <c r="J10" s="6">
        <v>3.125E-2</v>
      </c>
      <c r="L10" s="13">
        <f t="shared" si="2"/>
        <v>1.0881249999999998</v>
      </c>
      <c r="M10" s="13">
        <f t="shared" si="3"/>
        <v>3.8135294117647058</v>
      </c>
      <c r="N10" s="13">
        <f t="shared" si="4"/>
        <v>1.8118749999999999</v>
      </c>
      <c r="O10" s="13">
        <f t="shared" si="5"/>
        <v>6.7135294117647053</v>
      </c>
      <c r="P10" s="13"/>
      <c r="Q10" s="13">
        <f t="shared" si="6"/>
        <v>1.1998208423489156</v>
      </c>
      <c r="R10" s="13">
        <f t="shared" si="0"/>
        <v>2.9785328435565841</v>
      </c>
      <c r="S10" s="13">
        <f t="shared" si="7"/>
        <v>1.3319091028027976</v>
      </c>
      <c r="U10" s="10">
        <f t="shared" si="8"/>
        <v>2.2971871383283854E-2</v>
      </c>
      <c r="V10" s="10">
        <f t="shared" si="9"/>
        <v>2.297187138328385E-2</v>
      </c>
      <c r="W10" s="10">
        <f t="shared" si="10"/>
        <v>2.297187138328385E-2</v>
      </c>
      <c r="Y10">
        <f t="shared" si="11"/>
        <v>51.030179157651084</v>
      </c>
      <c r="Z10">
        <f t="shared" si="12"/>
        <v>126.68146715644342</v>
      </c>
      <c r="AA10">
        <f t="shared" si="13"/>
        <v>56.6480908971972</v>
      </c>
      <c r="AB10">
        <v>8.9499999999999993</v>
      </c>
      <c r="AC10">
        <f>Y10/GGDP!$G10</f>
        <v>0.71122200916586875</v>
      </c>
      <c r="AD10">
        <f>Z10/GGDP!$G10</f>
        <v>1.7655953610654136</v>
      </c>
      <c r="AE10">
        <f>AA10/GGDP!$G10</f>
        <v>0.78952043062295751</v>
      </c>
      <c r="AF10">
        <f>AB10/GGDP!$G10</f>
        <v>0.12473867595818815</v>
      </c>
      <c r="AI10">
        <v>2002</v>
      </c>
      <c r="AJ10">
        <v>52.23</v>
      </c>
      <c r="AK10" s="5">
        <f>AJ10/GGDP!G10</f>
        <v>0.72794425087108006</v>
      </c>
      <c r="AM10">
        <v>120.75</v>
      </c>
      <c r="AN10" s="4">
        <f t="shared" si="14"/>
        <v>68.52000000000001</v>
      </c>
      <c r="AO10" s="6">
        <f>AM10/GGDP!G10</f>
        <v>1.6829268292682926</v>
      </c>
      <c r="AP10" s="13">
        <f t="shared" si="15"/>
        <v>2.311889718552556</v>
      </c>
      <c r="AQ10">
        <v>57.98</v>
      </c>
      <c r="AR10" s="6">
        <f>AQ10/GGDP!G10</f>
        <v>0.80808362369337972</v>
      </c>
      <c r="AT10">
        <v>2002</v>
      </c>
      <c r="AU10">
        <v>93.05</v>
      </c>
      <c r="AV10">
        <f t="shared" si="16"/>
        <v>35.07</v>
      </c>
      <c r="AW10" s="6">
        <f>AU10/GGDP!G10</f>
        <v>1.2968641114982578</v>
      </c>
      <c r="AX10">
        <f t="shared" si="17"/>
        <v>1.6048637461193516</v>
      </c>
      <c r="AY10">
        <v>129.66</v>
      </c>
      <c r="AZ10" s="8">
        <f>AY10/GGDP!G10</f>
        <v>1.8071080139372822</v>
      </c>
      <c r="BB10">
        <v>2002</v>
      </c>
      <c r="BC10">
        <v>147.13999999999999</v>
      </c>
      <c r="BD10">
        <f t="shared" si="18"/>
        <v>17.47999999999999</v>
      </c>
      <c r="BE10" s="4">
        <f>BC10/GGDP!G10</f>
        <v>2.0507317073170728</v>
      </c>
      <c r="BF10">
        <f t="shared" si="19"/>
        <v>1.1348141292611444</v>
      </c>
      <c r="BH10">
        <v>8.9499999999999993</v>
      </c>
      <c r="BK10">
        <v>12.23</v>
      </c>
      <c r="BL10">
        <f t="shared" si="20"/>
        <v>3.2800000000000011</v>
      </c>
      <c r="BM10" s="8">
        <f>BK10/GGDP!G10</f>
        <v>0.17045296167247387</v>
      </c>
      <c r="BO10">
        <f t="shared" si="21"/>
        <v>1.3664804469273744</v>
      </c>
    </row>
    <row r="11" spans="1:73" x14ac:dyDescent="0.35">
      <c r="A11">
        <v>4</v>
      </c>
      <c r="B11">
        <v>2003</v>
      </c>
      <c r="C11">
        <v>0.17949582097600433</v>
      </c>
      <c r="D11">
        <v>0.4409881369641413</v>
      </c>
      <c r="E11">
        <v>0.19934618495551362</v>
      </c>
      <c r="F11">
        <f t="shared" si="1"/>
        <v>0.81983014289565925</v>
      </c>
      <c r="G11">
        <v>2.9886334699168921E-2</v>
      </c>
      <c r="H11" s="6">
        <v>2.2222222222222223E-2</v>
      </c>
      <c r="I11" s="6">
        <v>3.0303030303030304E-2</v>
      </c>
      <c r="J11" s="6">
        <v>3.2258064516129031E-2</v>
      </c>
      <c r="L11" s="13">
        <f t="shared" si="2"/>
        <v>1.1835555555555555</v>
      </c>
      <c r="M11" s="13">
        <f t="shared" si="3"/>
        <v>3.9651515151515149</v>
      </c>
      <c r="N11" s="13">
        <f t="shared" si="4"/>
        <v>1.9080645161290322</v>
      </c>
      <c r="O11" s="13">
        <f t="shared" si="5"/>
        <v>7.0567715868361027</v>
      </c>
      <c r="P11" s="13"/>
      <c r="Q11" s="13">
        <f t="shared" si="6"/>
        <v>1.2666610094192872</v>
      </c>
      <c r="R11" s="13">
        <f t="shared" si="0"/>
        <v>3.11195255506034</v>
      </c>
      <c r="S11" s="13">
        <f t="shared" si="7"/>
        <v>1.4067404939382431</v>
      </c>
      <c r="U11" s="10">
        <f t="shared" si="8"/>
        <v>2.378259499472939E-2</v>
      </c>
      <c r="V11" s="10">
        <f t="shared" si="9"/>
        <v>2.3782594994729386E-2</v>
      </c>
      <c r="W11" s="10">
        <f t="shared" si="10"/>
        <v>2.3782594994729386E-2</v>
      </c>
      <c r="Y11">
        <f t="shared" si="11"/>
        <v>51.99333899058071</v>
      </c>
      <c r="Z11">
        <f t="shared" si="12"/>
        <v>127.73804744493965</v>
      </c>
      <c r="AA11">
        <f t="shared" si="13"/>
        <v>57.743259506061754</v>
      </c>
      <c r="AB11">
        <v>9.44</v>
      </c>
      <c r="AC11">
        <f>Y11/GGDP!$G11</f>
        <v>0.69883520148629985</v>
      </c>
      <c r="AD11">
        <f>Z11/GGDP!$G11</f>
        <v>1.7169092398513393</v>
      </c>
      <c r="AE11">
        <f>AA11/GGDP!$G11</f>
        <v>0.77611907938255043</v>
      </c>
      <c r="AF11">
        <f>AB11/GGDP!$G11</f>
        <v>0.12688172043010751</v>
      </c>
      <c r="AI11">
        <v>2003</v>
      </c>
      <c r="AJ11">
        <v>53.26</v>
      </c>
      <c r="AK11" s="5">
        <f>AJ11/GGDP!G11</f>
        <v>0.7158602150537634</v>
      </c>
      <c r="AM11">
        <v>123.81</v>
      </c>
      <c r="AN11" s="4">
        <f t="shared" si="14"/>
        <v>70.550000000000011</v>
      </c>
      <c r="AO11" s="6">
        <f>AM11/GGDP!G11</f>
        <v>1.6641129032258064</v>
      </c>
      <c r="AP11" s="13">
        <f t="shared" si="15"/>
        <v>2.3246338715734134</v>
      </c>
      <c r="AQ11">
        <v>59.15</v>
      </c>
      <c r="AR11" s="6">
        <f>AQ11/GGDP!G11</f>
        <v>0.79502688172043001</v>
      </c>
      <c r="AT11">
        <v>2003</v>
      </c>
      <c r="AU11">
        <v>95.32</v>
      </c>
      <c r="AV11">
        <f t="shared" si="16"/>
        <v>36.169999999999995</v>
      </c>
      <c r="AW11" s="6">
        <f>AU11/GGDP!G11</f>
        <v>1.2811827956989246</v>
      </c>
      <c r="AX11">
        <f t="shared" si="17"/>
        <v>1.6114961961115806</v>
      </c>
      <c r="AY11">
        <v>130.85</v>
      </c>
      <c r="AZ11" s="8">
        <f>AY11/GGDP!G11</f>
        <v>1.7587365591397848</v>
      </c>
      <c r="BB11">
        <v>2003</v>
      </c>
      <c r="BC11">
        <v>147.96</v>
      </c>
      <c r="BD11">
        <f t="shared" si="18"/>
        <v>17.110000000000014</v>
      </c>
      <c r="BE11" s="4">
        <f>BC11/GGDP!G11</f>
        <v>1.9887096774193549</v>
      </c>
      <c r="BF11">
        <f t="shared" si="19"/>
        <v>1.130760412686282</v>
      </c>
      <c r="BH11">
        <v>9.44</v>
      </c>
      <c r="BK11">
        <v>12.91</v>
      </c>
      <c r="BL11">
        <f t="shared" si="20"/>
        <v>3.4700000000000006</v>
      </c>
      <c r="BM11" s="8">
        <f>BK11/GGDP!G11</f>
        <v>0.17352150537634409</v>
      </c>
      <c r="BO11">
        <f t="shared" si="21"/>
        <v>1.3675847457627119</v>
      </c>
    </row>
    <row r="12" spans="1:73" x14ac:dyDescent="0.35">
      <c r="A12">
        <v>5</v>
      </c>
      <c r="B12">
        <v>2004</v>
      </c>
      <c r="C12">
        <v>0.18079170656013732</v>
      </c>
      <c r="D12">
        <v>0.43794776981742545</v>
      </c>
      <c r="E12">
        <v>0.20056786292053219</v>
      </c>
      <c r="F12">
        <f t="shared" si="1"/>
        <v>0.81930733929809496</v>
      </c>
      <c r="G12">
        <v>3.0823236326576828E-2</v>
      </c>
      <c r="H12" s="6">
        <v>2.5000000000000001E-2</v>
      </c>
      <c r="I12" s="6">
        <v>2.9411764705882353E-2</v>
      </c>
      <c r="J12" s="6">
        <v>3.1746031746031744E-2</v>
      </c>
      <c r="L12" s="13">
        <f t="shared" si="2"/>
        <v>1.369</v>
      </c>
      <c r="M12" s="13">
        <f t="shared" si="3"/>
        <v>3.901470588235294</v>
      </c>
      <c r="N12" s="13">
        <f t="shared" si="4"/>
        <v>1.9285714285714284</v>
      </c>
      <c r="O12" s="13">
        <f t="shared" si="5"/>
        <v>7.1990420168067217</v>
      </c>
      <c r="P12" s="13"/>
      <c r="Q12" s="13">
        <f t="shared" si="6"/>
        <v>1.30152709181662</v>
      </c>
      <c r="R12" s="13">
        <f t="shared" si="0"/>
        <v>3.1528043960824443</v>
      </c>
      <c r="S12" s="13">
        <f t="shared" si="7"/>
        <v>1.4438964723860421</v>
      </c>
      <c r="U12" s="10">
        <f t="shared" si="8"/>
        <v>2.3767843166848431E-2</v>
      </c>
      <c r="V12" s="10">
        <f t="shared" si="9"/>
        <v>2.3767843166848431E-2</v>
      </c>
      <c r="W12" s="10">
        <f t="shared" si="10"/>
        <v>2.3767843166848431E-2</v>
      </c>
      <c r="Y12">
        <f t="shared" si="11"/>
        <v>53.458472908183374</v>
      </c>
      <c r="Z12">
        <f t="shared" si="12"/>
        <v>129.49719560391756</v>
      </c>
      <c r="AA12">
        <f t="shared" si="13"/>
        <v>59.306103527613956</v>
      </c>
      <c r="AB12">
        <v>9.9499999999999993</v>
      </c>
      <c r="AC12">
        <f>Y12/GGDP!$G12</f>
        <v>0.683787067129488</v>
      </c>
      <c r="AD12">
        <f>Z12/GGDP!$G12</f>
        <v>1.6563979995384694</v>
      </c>
      <c r="AE12">
        <f>AA12/GGDP!$G12</f>
        <v>0.7585840819597589</v>
      </c>
      <c r="AF12">
        <f>AB12/GGDP!$G12</f>
        <v>0.12727040163724737</v>
      </c>
      <c r="AI12">
        <v>2004</v>
      </c>
      <c r="AJ12">
        <v>54.76</v>
      </c>
      <c r="AK12" s="5">
        <f>AJ12/GGDP!G12</f>
        <v>0.70043489383474022</v>
      </c>
      <c r="AM12">
        <v>127.59</v>
      </c>
      <c r="AN12" s="4">
        <f t="shared" si="14"/>
        <v>72.830000000000013</v>
      </c>
      <c r="AO12" s="6">
        <f>AM12/GGDP!G12</f>
        <v>1.6320030698388333</v>
      </c>
      <c r="AP12" s="13">
        <f t="shared" si="15"/>
        <v>2.3299853907962018</v>
      </c>
      <c r="AQ12">
        <v>60.75</v>
      </c>
      <c r="AR12" s="6">
        <f>AQ12/GGDP!G12</f>
        <v>0.77705295471987712</v>
      </c>
      <c r="AT12">
        <v>2004</v>
      </c>
      <c r="AU12">
        <v>97.99</v>
      </c>
      <c r="AV12">
        <f t="shared" si="16"/>
        <v>37.239999999999995</v>
      </c>
      <c r="AW12" s="6">
        <f>AU12/GGDP!G12</f>
        <v>1.2533896137119467</v>
      </c>
      <c r="AX12">
        <f t="shared" si="17"/>
        <v>1.6130041152263375</v>
      </c>
      <c r="AY12">
        <v>132.65</v>
      </c>
      <c r="AZ12" s="8">
        <f>AY12/GGDP!G12</f>
        <v>1.696725505244308</v>
      </c>
      <c r="BB12">
        <v>2004</v>
      </c>
      <c r="BC12">
        <v>149.4</v>
      </c>
      <c r="BD12">
        <f t="shared" si="18"/>
        <v>16.75</v>
      </c>
      <c r="BE12" s="4">
        <f>BC12/GGDP!G12</f>
        <v>1.9109746738296238</v>
      </c>
      <c r="BF12">
        <f t="shared" si="19"/>
        <v>1.1262721447418018</v>
      </c>
      <c r="BH12">
        <v>9.9499999999999993</v>
      </c>
      <c r="BK12">
        <v>13.61</v>
      </c>
      <c r="BL12">
        <f t="shared" si="20"/>
        <v>3.66</v>
      </c>
      <c r="BM12" s="8">
        <f>BK12/GGDP!G12</f>
        <v>0.17408544384753133</v>
      </c>
      <c r="BO12">
        <f t="shared" si="21"/>
        <v>1.3678391959798994</v>
      </c>
    </row>
    <row r="13" spans="1:73" x14ac:dyDescent="0.35">
      <c r="A13">
        <v>6</v>
      </c>
      <c r="B13">
        <v>2005</v>
      </c>
      <c r="C13">
        <v>0.18348771907174907</v>
      </c>
      <c r="D13">
        <v>0.43291482425846439</v>
      </c>
      <c r="E13">
        <v>0.20214311073814678</v>
      </c>
      <c r="F13">
        <f t="shared" si="1"/>
        <v>0.81854565406836022</v>
      </c>
      <c r="G13">
        <v>3.1763975705989274E-2</v>
      </c>
      <c r="H13" s="6">
        <v>2.4390243902439025E-2</v>
      </c>
      <c r="I13" s="6">
        <v>2.9411764705882353E-2</v>
      </c>
      <c r="J13" s="6">
        <v>3.1746031746031744E-2</v>
      </c>
      <c r="L13" s="13">
        <f t="shared" si="2"/>
        <v>1.3865853658536587</v>
      </c>
      <c r="M13" s="13">
        <f t="shared" si="3"/>
        <v>3.9449999999999998</v>
      </c>
      <c r="N13" s="13">
        <f t="shared" si="4"/>
        <v>1.9882539682539682</v>
      </c>
      <c r="O13" s="13">
        <f t="shared" si="5"/>
        <v>7.3198393341076269</v>
      </c>
      <c r="P13" s="13"/>
      <c r="Q13" s="13">
        <f t="shared" si="6"/>
        <v>1.343100623387079</v>
      </c>
      <c r="R13" s="13">
        <f t="shared" si="0"/>
        <v>3.1688669589253982</v>
      </c>
      <c r="S13" s="13">
        <f t="shared" si="7"/>
        <v>1.4796550930999606</v>
      </c>
      <c r="U13" s="10">
        <f t="shared" si="8"/>
        <v>2.3625340780775356E-2</v>
      </c>
      <c r="V13" s="10">
        <f t="shared" si="9"/>
        <v>2.3625340780775356E-2</v>
      </c>
      <c r="W13" s="10">
        <f t="shared" si="10"/>
        <v>2.3625340780775356E-2</v>
      </c>
      <c r="Y13">
        <f t="shared" si="11"/>
        <v>55.506899376612921</v>
      </c>
      <c r="Z13">
        <f t="shared" si="12"/>
        <v>130.96113304107459</v>
      </c>
      <c r="AA13">
        <f t="shared" si="13"/>
        <v>61.150344906900038</v>
      </c>
      <c r="AB13">
        <v>10.48</v>
      </c>
      <c r="AC13">
        <f>Y13/GGDP!$G13</f>
        <v>0.6792327383334914</v>
      </c>
      <c r="AD13">
        <f>Z13/GGDP!$G13</f>
        <v>1.602559141471789</v>
      </c>
      <c r="AE13">
        <f>AA13/GGDP!$G13</f>
        <v>0.74829105368208559</v>
      </c>
      <c r="AF13">
        <f>AB13/GGDP!$G13</f>
        <v>0.12824278022515909</v>
      </c>
      <c r="AI13">
        <v>2005</v>
      </c>
      <c r="AJ13">
        <v>56.85</v>
      </c>
      <c r="AK13" s="5">
        <f>AJ13/GGDP!G13</f>
        <v>0.69566813509544789</v>
      </c>
      <c r="AM13">
        <v>130.91999999999999</v>
      </c>
      <c r="AN13" s="4">
        <f t="shared" si="14"/>
        <v>74.069999999999993</v>
      </c>
      <c r="AO13" s="6">
        <f>AM13/GGDP!G13</f>
        <v>1.6020558002936856</v>
      </c>
      <c r="AP13" s="13">
        <f t="shared" si="15"/>
        <v>2.3029023746701842</v>
      </c>
      <c r="AQ13">
        <v>62.63</v>
      </c>
      <c r="AR13" s="6">
        <f>AQ13/GGDP!G13</f>
        <v>0.766397454723446</v>
      </c>
      <c r="AT13">
        <v>2005</v>
      </c>
      <c r="AU13">
        <v>101.17</v>
      </c>
      <c r="AV13">
        <f t="shared" si="16"/>
        <v>38.54</v>
      </c>
      <c r="AW13" s="6">
        <f>AU13/GGDP!G13</f>
        <v>1.2380078316201664</v>
      </c>
      <c r="AX13">
        <f t="shared" si="17"/>
        <v>1.6153600510937249</v>
      </c>
      <c r="AY13">
        <v>134.13</v>
      </c>
      <c r="AZ13" s="8">
        <f>AY13/GGDP!G13</f>
        <v>1.6413362701908958</v>
      </c>
      <c r="BB13">
        <v>2005</v>
      </c>
      <c r="BC13">
        <v>150.63</v>
      </c>
      <c r="BD13">
        <f t="shared" si="18"/>
        <v>16.5</v>
      </c>
      <c r="BE13" s="4">
        <f>BC13/GGDP!G13</f>
        <v>1.843245227606461</v>
      </c>
      <c r="BF13">
        <f t="shared" si="19"/>
        <v>1.1230149854618654</v>
      </c>
      <c r="BH13">
        <v>10.48</v>
      </c>
      <c r="BK13">
        <v>14.33</v>
      </c>
      <c r="BL13">
        <f t="shared" si="20"/>
        <v>3.8499999999999996</v>
      </c>
      <c r="BM13" s="8">
        <f>BK13/GGDP!G13</f>
        <v>0.17535487028879099</v>
      </c>
      <c r="BO13">
        <f t="shared" si="21"/>
        <v>1.3673664122137403</v>
      </c>
    </row>
    <row r="14" spans="1:73" x14ac:dyDescent="0.35">
      <c r="A14">
        <v>7</v>
      </c>
      <c r="B14">
        <v>2006</v>
      </c>
      <c r="C14">
        <v>0.18506022576779971</v>
      </c>
      <c r="D14">
        <v>0.42864350129280443</v>
      </c>
      <c r="E14">
        <v>0.20397931512896514</v>
      </c>
      <c r="F14">
        <f t="shared" si="1"/>
        <v>0.81768304218956933</v>
      </c>
      <c r="G14">
        <v>3.2551491131180561E-2</v>
      </c>
      <c r="H14" s="6">
        <v>2.6315789473684209E-2</v>
      </c>
      <c r="I14" s="6">
        <v>2.9411764705882353E-2</v>
      </c>
      <c r="J14" s="6">
        <v>3.1746031746031744E-2</v>
      </c>
      <c r="L14" s="13">
        <f t="shared" si="2"/>
        <v>1.5444736842105262</v>
      </c>
      <c r="M14" s="13">
        <f t="shared" si="3"/>
        <v>3.9982352941176469</v>
      </c>
      <c r="N14" s="13">
        <f t="shared" si="4"/>
        <v>2.0536507936507933</v>
      </c>
      <c r="O14" s="13">
        <f t="shared" si="5"/>
        <v>7.5963597719789666</v>
      </c>
      <c r="P14" s="13"/>
      <c r="Q14" s="13">
        <f t="shared" si="6"/>
        <v>1.4057840544158591</v>
      </c>
      <c r="R14" s="13">
        <f t="shared" si="0"/>
        <v>3.2561302497408739</v>
      </c>
      <c r="S14" s="13">
        <f t="shared" si="7"/>
        <v>1.5495002637614914</v>
      </c>
      <c r="U14" s="10">
        <f t="shared" si="8"/>
        <v>2.3952701557605368E-2</v>
      </c>
      <c r="V14" s="10">
        <f t="shared" si="9"/>
        <v>2.3952701557605371E-2</v>
      </c>
      <c r="W14" s="10">
        <f t="shared" si="10"/>
        <v>2.3952701557605371E-2</v>
      </c>
      <c r="Y14">
        <f t="shared" si="11"/>
        <v>57.284215945584144</v>
      </c>
      <c r="Z14">
        <f t="shared" si="12"/>
        <v>132.68386975025913</v>
      </c>
      <c r="AA14">
        <f t="shared" si="13"/>
        <v>63.14049973623851</v>
      </c>
      <c r="AB14">
        <v>11</v>
      </c>
      <c r="AC14">
        <f>Y14/GGDP!$G14</f>
        <v>0.66710394719441179</v>
      </c>
      <c r="AD14">
        <f>Z14/GGDP!$G14</f>
        <v>1.5451714190084911</v>
      </c>
      <c r="AE14">
        <f>AA14/GGDP!$G14</f>
        <v>0.73530336248094219</v>
      </c>
      <c r="AF14">
        <f>AB14/GGDP!$G14</f>
        <v>0.12810061721206475</v>
      </c>
      <c r="AI14">
        <v>2006</v>
      </c>
      <c r="AJ14">
        <v>58.69</v>
      </c>
      <c r="AK14" s="5">
        <f>AJ14/GGDP!G14</f>
        <v>0.68347502037964358</v>
      </c>
      <c r="AM14">
        <v>133.66999999999999</v>
      </c>
      <c r="AN14" s="4">
        <f t="shared" si="14"/>
        <v>74.97999999999999</v>
      </c>
      <c r="AO14" s="6">
        <f>AM14/GGDP!G14</f>
        <v>1.5566554093396994</v>
      </c>
      <c r="AP14" s="13">
        <f t="shared" si="15"/>
        <v>2.2775600613392402</v>
      </c>
      <c r="AQ14">
        <v>64.69</v>
      </c>
      <c r="AR14" s="6">
        <f>AQ14/GGDP!G14</f>
        <v>0.75334808431349709</v>
      </c>
      <c r="AT14">
        <v>2006</v>
      </c>
      <c r="AU14">
        <v>104.7</v>
      </c>
      <c r="AV14">
        <f t="shared" si="16"/>
        <v>40.010000000000005</v>
      </c>
      <c r="AW14" s="6">
        <f>AU14/GGDP!G14</f>
        <v>1.2192849656457436</v>
      </c>
      <c r="AX14">
        <f t="shared" si="17"/>
        <v>1.6184881743700728</v>
      </c>
      <c r="AY14">
        <v>135.94</v>
      </c>
      <c r="AZ14" s="8">
        <f>AY14/GGDP!G14</f>
        <v>1.5830907185280074</v>
      </c>
      <c r="BB14">
        <v>2006</v>
      </c>
      <c r="BC14">
        <v>153.06</v>
      </c>
      <c r="BD14">
        <f t="shared" si="18"/>
        <v>17.120000000000005</v>
      </c>
      <c r="BE14" s="4">
        <f>BC14/GGDP!G14</f>
        <v>1.7824618609526026</v>
      </c>
      <c r="BF14">
        <f t="shared" si="19"/>
        <v>1.1259379137854937</v>
      </c>
      <c r="BH14">
        <v>11</v>
      </c>
      <c r="BK14">
        <v>15.03</v>
      </c>
      <c r="BL14">
        <f t="shared" si="20"/>
        <v>4.0299999999999994</v>
      </c>
      <c r="BM14" s="8">
        <f>BK14/GGDP!G14</f>
        <v>0.17503202515430299</v>
      </c>
      <c r="BO14">
        <f t="shared" si="21"/>
        <v>1.3663636363636362</v>
      </c>
    </row>
    <row r="15" spans="1:73" x14ac:dyDescent="0.35">
      <c r="A15">
        <v>8</v>
      </c>
      <c r="B15">
        <v>2007</v>
      </c>
      <c r="C15">
        <v>0.18532948828077064</v>
      </c>
      <c r="D15">
        <v>0.4267087986255983</v>
      </c>
      <c r="E15">
        <v>0.20542397840225793</v>
      </c>
      <c r="F15">
        <f t="shared" si="1"/>
        <v>0.81746226530862687</v>
      </c>
      <c r="G15">
        <v>3.3127515647061304E-2</v>
      </c>
      <c r="H15" s="6">
        <v>2.7397260273972601E-2</v>
      </c>
      <c r="I15" s="6">
        <v>3.125E-2</v>
      </c>
      <c r="J15" s="6">
        <v>3.3333333333333333E-2</v>
      </c>
      <c r="L15" s="13">
        <f t="shared" si="2"/>
        <v>1.6550684931506847</v>
      </c>
      <c r="M15" s="13">
        <f t="shared" si="3"/>
        <v>4.3465625000000001</v>
      </c>
      <c r="N15" s="13">
        <f t="shared" si="4"/>
        <v>2.2319999999999998</v>
      </c>
      <c r="O15" s="13">
        <f t="shared" si="5"/>
        <v>8.233630993150685</v>
      </c>
      <c r="P15" s="13"/>
      <c r="Q15" s="13">
        <f t="shared" si="6"/>
        <v>1.5259346186533098</v>
      </c>
      <c r="R15" s="13">
        <f t="shared" si="0"/>
        <v>3.5133627894138204</v>
      </c>
      <c r="S15" s="13">
        <f t="shared" si="7"/>
        <v>1.6913852353091479</v>
      </c>
      <c r="U15" s="10">
        <f t="shared" si="8"/>
        <v>2.5259636130662306E-2</v>
      </c>
      <c r="V15" s="10">
        <f t="shared" si="9"/>
        <v>2.5259636130662306E-2</v>
      </c>
      <c r="W15" s="10">
        <f t="shared" si="10"/>
        <v>2.5259636130662306E-2</v>
      </c>
      <c r="Y15">
        <f t="shared" si="11"/>
        <v>58.884065381346687</v>
      </c>
      <c r="Z15">
        <f t="shared" si="12"/>
        <v>135.5766372105862</v>
      </c>
      <c r="AA15">
        <f t="shared" si="13"/>
        <v>65.268614764690852</v>
      </c>
      <c r="AB15">
        <v>11.51</v>
      </c>
      <c r="AC15">
        <f>Y15/GGDP!$G15</f>
        <v>0.65231046174085172</v>
      </c>
      <c r="AD15">
        <f>Z15/GGDP!$G15</f>
        <v>1.5019013759896556</v>
      </c>
      <c r="AE15">
        <f>AA15/GGDP!$G15</f>
        <v>0.72303771756608903</v>
      </c>
      <c r="AF15">
        <f>AB15/GGDP!$G15</f>
        <v>0.12750636977955024</v>
      </c>
      <c r="AI15">
        <v>2007</v>
      </c>
      <c r="AJ15">
        <v>60.41</v>
      </c>
      <c r="AK15" s="5">
        <f>AJ15/GGDP!G15</f>
        <v>0.66921457848676191</v>
      </c>
      <c r="AM15">
        <v>137.38</v>
      </c>
      <c r="AN15" s="4">
        <f t="shared" si="14"/>
        <v>76.97</v>
      </c>
      <c r="AO15" s="6">
        <f>AM15/GGDP!G15</f>
        <v>1.5218788080203833</v>
      </c>
      <c r="AP15" s="13">
        <f t="shared" si="15"/>
        <v>2.2741268001986428</v>
      </c>
      <c r="AQ15">
        <v>66.959999999999994</v>
      </c>
      <c r="AR15" s="6">
        <f>AQ15/GGDP!G15</f>
        <v>0.74177467597208369</v>
      </c>
      <c r="AT15">
        <v>2007</v>
      </c>
      <c r="AU15">
        <v>108.3</v>
      </c>
      <c r="AV15">
        <f t="shared" si="16"/>
        <v>41.34</v>
      </c>
      <c r="AW15" s="6">
        <f>AU15/GGDP!G15</f>
        <v>1.1997341309405118</v>
      </c>
      <c r="AX15">
        <f t="shared" si="17"/>
        <v>1.6173835125448031</v>
      </c>
      <c r="AY15">
        <v>139.09</v>
      </c>
      <c r="AZ15" s="8">
        <f>AY15/GGDP!G15</f>
        <v>1.5408219785089179</v>
      </c>
      <c r="BB15">
        <v>2007</v>
      </c>
      <c r="BC15">
        <v>156.5</v>
      </c>
      <c r="BD15">
        <f t="shared" si="18"/>
        <v>17.409999999999997</v>
      </c>
      <c r="BE15" s="4">
        <f>BC15/GGDP!G15</f>
        <v>1.7336878254126511</v>
      </c>
      <c r="BF15">
        <f t="shared" si="19"/>
        <v>1.1251707527500179</v>
      </c>
      <c r="BH15">
        <v>11.51</v>
      </c>
      <c r="BK15">
        <v>15.72</v>
      </c>
      <c r="BL15">
        <f t="shared" si="20"/>
        <v>4.2100000000000009</v>
      </c>
      <c r="BM15" s="8">
        <f>BK15/GGDP!G15</f>
        <v>0.17414423396477235</v>
      </c>
      <c r="BO15">
        <f t="shared" si="21"/>
        <v>1.3657688966116421</v>
      </c>
    </row>
    <row r="16" spans="1:73" x14ac:dyDescent="0.35">
      <c r="A16">
        <v>9</v>
      </c>
      <c r="B16">
        <v>2008</v>
      </c>
      <c r="C16">
        <v>0.18576248917555019</v>
      </c>
      <c r="D16">
        <v>0.42485592284033563</v>
      </c>
      <c r="E16">
        <v>0.20684403834094778</v>
      </c>
      <c r="F16">
        <f t="shared" si="1"/>
        <v>0.81746245035683363</v>
      </c>
      <c r="G16">
        <v>3.3669135599827656E-2</v>
      </c>
      <c r="H16" s="6">
        <v>3.0303030303030304E-2</v>
      </c>
      <c r="I16" s="6">
        <v>3.3333333333333333E-2</v>
      </c>
      <c r="J16" s="6">
        <v>3.3898305084745763E-2</v>
      </c>
      <c r="L16" s="13">
        <f t="shared" si="2"/>
        <v>1.8851515151515152</v>
      </c>
      <c r="M16" s="13">
        <f t="shared" si="3"/>
        <v>4.7426666666666666</v>
      </c>
      <c r="N16" s="13">
        <f t="shared" si="4"/>
        <v>2.3481355932203387</v>
      </c>
      <c r="O16" s="13">
        <f t="shared" si="5"/>
        <v>8.9759537750385192</v>
      </c>
      <c r="P16" s="13"/>
      <c r="Q16" s="13">
        <f t="shared" si="6"/>
        <v>1.6673955159758318</v>
      </c>
      <c r="R16" s="13">
        <f t="shared" si="0"/>
        <v>3.8134871244661843</v>
      </c>
      <c r="S16" s="13">
        <f t="shared" si="7"/>
        <v>1.8566225267906424</v>
      </c>
      <c r="U16" s="10">
        <f t="shared" si="8"/>
        <v>2.6802692749973184E-2</v>
      </c>
      <c r="V16" s="10">
        <f t="shared" si="9"/>
        <v>2.680269274997318E-2</v>
      </c>
      <c r="W16" s="10">
        <f t="shared" si="10"/>
        <v>2.6802692749973184E-2</v>
      </c>
      <c r="Y16">
        <f t="shared" si="11"/>
        <v>60.542604484024167</v>
      </c>
      <c r="Z16">
        <f t="shared" si="12"/>
        <v>138.46651287553382</v>
      </c>
      <c r="AA16">
        <f t="shared" si="13"/>
        <v>67.413377473209351</v>
      </c>
      <c r="AB16">
        <v>12.02</v>
      </c>
      <c r="AC16">
        <f>Y16/GGDP!$G16</f>
        <v>0.65296165319266786</v>
      </c>
      <c r="AD16">
        <f>Z16/GGDP!$G16</f>
        <v>1.4933834434375952</v>
      </c>
      <c r="AE16">
        <f>AA16/GGDP!$G16</f>
        <v>0.72706403659630447</v>
      </c>
      <c r="AF16">
        <f>AB16/GGDP!$G16</f>
        <v>0.12963761863675582</v>
      </c>
      <c r="AI16">
        <v>2008</v>
      </c>
      <c r="AJ16">
        <v>62.21</v>
      </c>
      <c r="AK16" s="5">
        <f>AJ16/GGDP!G16</f>
        <v>0.67094477998274371</v>
      </c>
      <c r="AM16">
        <v>140.74</v>
      </c>
      <c r="AN16" s="4">
        <f t="shared" si="14"/>
        <v>78.53</v>
      </c>
      <c r="AO16" s="6">
        <f>AM16/GGDP!G16</f>
        <v>1.5179033649698017</v>
      </c>
      <c r="AP16" s="13">
        <f t="shared" si="15"/>
        <v>2.2623372448159462</v>
      </c>
      <c r="AQ16">
        <v>69.27</v>
      </c>
      <c r="AR16" s="6">
        <f>AQ16/GGDP!G16</f>
        <v>0.7470880069025021</v>
      </c>
      <c r="AT16">
        <v>2008</v>
      </c>
      <c r="AU16">
        <v>111.89</v>
      </c>
      <c r="AV16">
        <f t="shared" si="16"/>
        <v>42.620000000000005</v>
      </c>
      <c r="AW16" s="6">
        <f>AU16/GGDP!G16</f>
        <v>1.2067515099223469</v>
      </c>
      <c r="AX16">
        <f t="shared" si="17"/>
        <v>1.6152735672008085</v>
      </c>
      <c r="AY16">
        <v>142.28</v>
      </c>
      <c r="AZ16" s="8">
        <f>AY16/GGDP!G16</f>
        <v>1.5345125107851596</v>
      </c>
      <c r="BB16">
        <v>2008</v>
      </c>
      <c r="BC16">
        <v>160.31</v>
      </c>
      <c r="BD16">
        <f t="shared" si="18"/>
        <v>18.03</v>
      </c>
      <c r="BE16" s="4">
        <f>BC16/GGDP!G16</f>
        <v>1.7289689387402933</v>
      </c>
      <c r="BF16">
        <f t="shared" si="19"/>
        <v>1.1267219567050886</v>
      </c>
      <c r="BH16">
        <v>12.02</v>
      </c>
      <c r="BK16">
        <v>16.41</v>
      </c>
      <c r="BL16">
        <f t="shared" si="20"/>
        <v>4.3900000000000006</v>
      </c>
      <c r="BM16" s="8">
        <f>BK16/GGDP!G16</f>
        <v>0.17698446937014667</v>
      </c>
      <c r="BO16">
        <f t="shared" si="21"/>
        <v>1.3652246256239602</v>
      </c>
    </row>
    <row r="17" spans="1:67" x14ac:dyDescent="0.35">
      <c r="A17">
        <v>10</v>
      </c>
      <c r="B17">
        <v>2009</v>
      </c>
      <c r="C17">
        <v>0.18561804335090804</v>
      </c>
      <c r="D17">
        <v>0.42439953134153485</v>
      </c>
      <c r="E17">
        <v>0.20717633274751027</v>
      </c>
      <c r="F17">
        <f t="shared" si="1"/>
        <v>0.81719390743995313</v>
      </c>
      <c r="G17">
        <v>3.4316979462112519E-2</v>
      </c>
      <c r="H17" s="6">
        <v>2.9411764705882353E-2</v>
      </c>
      <c r="I17" s="6">
        <v>3.3333333333333333E-2</v>
      </c>
      <c r="J17" s="6">
        <v>3.3333333333333333E-2</v>
      </c>
      <c r="L17" s="13">
        <f t="shared" si="2"/>
        <v>1.8638235294117647</v>
      </c>
      <c r="M17" s="13">
        <f t="shared" si="3"/>
        <v>4.8296666666666663</v>
      </c>
      <c r="N17" s="13">
        <f t="shared" si="4"/>
        <v>2.3576666666666668</v>
      </c>
      <c r="O17" s="13">
        <f t="shared" si="5"/>
        <v>9.0511568627450973</v>
      </c>
      <c r="P17" s="13"/>
      <c r="Q17" s="13">
        <f t="shared" si="6"/>
        <v>1.6800580269248881</v>
      </c>
      <c r="R17" s="13">
        <f t="shared" si="0"/>
        <v>3.8413067306477364</v>
      </c>
      <c r="S17" s="13">
        <f t="shared" si="7"/>
        <v>1.8751854859459893</v>
      </c>
      <c r="U17" s="10">
        <f t="shared" si="8"/>
        <v>2.6511883019171345E-2</v>
      </c>
      <c r="V17" s="10">
        <f t="shared" si="9"/>
        <v>2.6511883019171349E-2</v>
      </c>
      <c r="W17" s="10">
        <f t="shared" si="10"/>
        <v>2.6511883019171345E-2</v>
      </c>
      <c r="Y17">
        <f t="shared" si="11"/>
        <v>61.689941973075115</v>
      </c>
      <c r="Z17">
        <f t="shared" si="12"/>
        <v>141.04869326935224</v>
      </c>
      <c r="AA17">
        <f t="shared" si="13"/>
        <v>68.854814514054013</v>
      </c>
      <c r="AB17">
        <v>12.51</v>
      </c>
      <c r="AC17">
        <f>Y17/GGDP!$G17</f>
        <v>0.67017862002254336</v>
      </c>
      <c r="AD17">
        <f>Z17/GGDP!$G17</f>
        <v>1.5323051957561351</v>
      </c>
      <c r="AE17">
        <f>AA17/GGDP!$G17</f>
        <v>0.74801536680123859</v>
      </c>
      <c r="AF17">
        <f>AB17/GGDP!$G17</f>
        <v>0.13590439978272678</v>
      </c>
      <c r="AI17">
        <v>2009</v>
      </c>
      <c r="AJ17">
        <v>63.37</v>
      </c>
      <c r="AK17" s="5">
        <f>AJ17/GGDP!G17</f>
        <v>0.68843020097772945</v>
      </c>
      <c r="AM17">
        <v>142.59</v>
      </c>
      <c r="AN17" s="4">
        <f t="shared" si="14"/>
        <v>79.22</v>
      </c>
      <c r="AO17" s="6">
        <f>AM17/GGDP!G17</f>
        <v>1.5490494296577948</v>
      </c>
      <c r="AP17" s="13">
        <f t="shared" si="15"/>
        <v>2.2501183525327444</v>
      </c>
      <c r="AQ17">
        <v>70.73</v>
      </c>
      <c r="AR17" s="6">
        <f>AQ17/GGDP!G17</f>
        <v>0.76838674633351445</v>
      </c>
      <c r="AT17">
        <v>2009</v>
      </c>
      <c r="AU17">
        <v>114.54</v>
      </c>
      <c r="AV17">
        <f t="shared" si="16"/>
        <v>43.81</v>
      </c>
      <c r="AW17" s="6">
        <f>AU17/GGDP!G17</f>
        <v>1.2443237370994027</v>
      </c>
      <c r="AX17">
        <f t="shared" si="17"/>
        <v>1.6193977095998868</v>
      </c>
      <c r="AY17">
        <v>144.88999999999999</v>
      </c>
      <c r="AZ17" s="8">
        <f>AY17/GGDP!G17</f>
        <v>1.5740358500814773</v>
      </c>
      <c r="BB17">
        <v>2009</v>
      </c>
      <c r="BC17">
        <v>163.98</v>
      </c>
      <c r="BD17">
        <f t="shared" si="18"/>
        <v>19.090000000000003</v>
      </c>
      <c r="BE17" s="4">
        <f>BC17/GGDP!G17</f>
        <v>1.7814231395980444</v>
      </c>
      <c r="BF17">
        <f t="shared" si="19"/>
        <v>1.1317551245772655</v>
      </c>
      <c r="BH17">
        <v>12.51</v>
      </c>
      <c r="BK17">
        <v>17.059999999999999</v>
      </c>
      <c r="BL17">
        <f t="shared" si="20"/>
        <v>4.5499999999999989</v>
      </c>
      <c r="BM17" s="8">
        <f>BK17/GGDP!G17</f>
        <v>0.18533405757740357</v>
      </c>
      <c r="BO17">
        <f t="shared" si="21"/>
        <v>1.3637090327737809</v>
      </c>
    </row>
    <row r="18" spans="1:67" x14ac:dyDescent="0.35">
      <c r="A18">
        <v>11</v>
      </c>
      <c r="B18">
        <v>2010</v>
      </c>
      <c r="C18">
        <v>0.18390605113965058</v>
      </c>
      <c r="D18">
        <v>0.4249681823440935</v>
      </c>
      <c r="E18">
        <v>0.20788499363646884</v>
      </c>
      <c r="F18">
        <f t="shared" si="1"/>
        <v>0.81675922712021287</v>
      </c>
      <c r="G18">
        <v>3.5104119015891319E-2</v>
      </c>
      <c r="H18" s="6">
        <v>3.2786885245901641E-2</v>
      </c>
      <c r="I18" s="6">
        <v>3.4482758620689655E-2</v>
      </c>
      <c r="J18" s="6">
        <v>3.3898305084745763E-2</v>
      </c>
      <c r="L18" s="13">
        <f t="shared" si="2"/>
        <v>2.0845901639344264</v>
      </c>
      <c r="M18" s="13">
        <f t="shared" si="3"/>
        <v>5.0662068965517237</v>
      </c>
      <c r="N18" s="13">
        <f t="shared" si="4"/>
        <v>2.4362711864406781</v>
      </c>
      <c r="O18" s="13">
        <f t="shared" si="5"/>
        <v>9.5870682469268278</v>
      </c>
      <c r="P18" s="13"/>
      <c r="Q18" s="13">
        <f t="shared" si="6"/>
        <v>1.7631198632986456</v>
      </c>
      <c r="R18" s="13">
        <f t="shared" si="0"/>
        <v>4.0741989669052687</v>
      </c>
      <c r="S18" s="13">
        <f t="shared" si="7"/>
        <v>1.9930076215047761</v>
      </c>
      <c r="U18" s="10">
        <f t="shared" si="8"/>
        <v>2.7730730784816696E-2</v>
      </c>
      <c r="V18" s="10">
        <f t="shared" si="9"/>
        <v>2.7730730784816696E-2</v>
      </c>
      <c r="W18" s="10">
        <f t="shared" si="10"/>
        <v>2.7730730784816696E-2</v>
      </c>
      <c r="Y18">
        <f t="shared" si="11"/>
        <v>61.81688013670135</v>
      </c>
      <c r="Z18">
        <f t="shared" si="12"/>
        <v>142.84580103309472</v>
      </c>
      <c r="AA18">
        <f t="shared" si="13"/>
        <v>69.876992378495231</v>
      </c>
      <c r="AB18">
        <v>12.96</v>
      </c>
      <c r="AC18">
        <f>Y18/GGDP!$G18</f>
        <v>0.63906626834179003</v>
      </c>
      <c r="AD18">
        <f>Z18/GGDP!$G18</f>
        <v>1.4767476587728183</v>
      </c>
      <c r="AE18">
        <f>AA18/GGDP!$G18</f>
        <v>0.72239214699157683</v>
      </c>
      <c r="AF18">
        <f>AB18/GGDP!$G18</f>
        <v>0.13398118474103174</v>
      </c>
      <c r="AI18">
        <v>2010</v>
      </c>
      <c r="AJ18">
        <v>63.58</v>
      </c>
      <c r="AK18" s="5">
        <f>AJ18/GGDP!G18</f>
        <v>0.65729349736379605</v>
      </c>
      <c r="AM18">
        <v>143.38999999999999</v>
      </c>
      <c r="AN18" s="4">
        <f t="shared" si="14"/>
        <v>79.809999999999988</v>
      </c>
      <c r="AO18" s="6">
        <f>AM18/GGDP!G18</f>
        <v>1.4823736172852267</v>
      </c>
      <c r="AP18" s="13">
        <f t="shared" si="15"/>
        <v>2.2552689525007863</v>
      </c>
      <c r="AQ18">
        <v>71.87</v>
      </c>
      <c r="AR18" s="6">
        <f>AQ18/GGDP!G18</f>
        <v>0.74299596815879254</v>
      </c>
      <c r="AT18">
        <v>2010</v>
      </c>
      <c r="AU18">
        <v>116.17</v>
      </c>
      <c r="AV18">
        <f t="shared" si="16"/>
        <v>44.3</v>
      </c>
      <c r="AW18" s="6">
        <f>AU18/GGDP!G18</f>
        <v>1.2009717771115476</v>
      </c>
      <c r="AX18">
        <f t="shared" si="17"/>
        <v>1.6163907054403783</v>
      </c>
      <c r="AY18">
        <v>146.91999999999999</v>
      </c>
      <c r="AZ18" s="8">
        <f>AY18/GGDP!G18</f>
        <v>1.5188669492401528</v>
      </c>
      <c r="BB18">
        <v>2010</v>
      </c>
      <c r="BC18">
        <v>166.1</v>
      </c>
      <c r="BD18">
        <f t="shared" si="18"/>
        <v>19.180000000000007</v>
      </c>
      <c r="BE18" s="4">
        <f>BC18/GGDP!G18</f>
        <v>1.7171508322133773</v>
      </c>
      <c r="BF18">
        <f t="shared" si="19"/>
        <v>1.1305472365913423</v>
      </c>
      <c r="BH18">
        <v>12.96</v>
      </c>
      <c r="BK18">
        <v>17.649999999999999</v>
      </c>
      <c r="BL18">
        <f t="shared" si="20"/>
        <v>4.6899999999999977</v>
      </c>
      <c r="BM18" s="8">
        <f>BK18/GGDP!G18</f>
        <v>0.18246665977463039</v>
      </c>
      <c r="BO18">
        <f t="shared" si="21"/>
        <v>1.3618827160493825</v>
      </c>
    </row>
    <row r="19" spans="1:67" x14ac:dyDescent="0.35">
      <c r="A19">
        <v>12</v>
      </c>
      <c r="B19">
        <v>2011</v>
      </c>
      <c r="C19">
        <v>0.18307460907568748</v>
      </c>
      <c r="D19">
        <v>0.42455373612963637</v>
      </c>
      <c r="E19">
        <v>0.20875783977069554</v>
      </c>
      <c r="F19">
        <f t="shared" si="1"/>
        <v>0.81638618497601934</v>
      </c>
      <c r="G19">
        <v>3.581337188855456E-2</v>
      </c>
      <c r="Y19">
        <f>(1-U$18)*AJ19</f>
        <v>62.721090557071477</v>
      </c>
      <c r="Z19">
        <f>(1-V$18)*AY19</f>
        <v>145.4514826745914</v>
      </c>
      <c r="AA19">
        <f>(1-W$18)*AQ19</f>
        <v>71.52012744346888</v>
      </c>
      <c r="AB19">
        <v>13.48</v>
      </c>
      <c r="AC19">
        <f>Y19/GGDP!$G19</f>
        <v>0.62433894641719567</v>
      </c>
      <c r="AD19">
        <f>Z19/GGDP!$G19</f>
        <v>1.4478546951482323</v>
      </c>
      <c r="AE19">
        <f>AA19/GGDP!$G19</f>
        <v>0.71192641293518699</v>
      </c>
      <c r="AF19">
        <f>AB19/GGDP!$G19</f>
        <v>0.13418275930718696</v>
      </c>
      <c r="AI19">
        <v>2011</v>
      </c>
      <c r="AJ19">
        <v>64.510000000000005</v>
      </c>
      <c r="AK19" s="5">
        <f>AJ19/GGDP!G19</f>
        <v>0.64214612781206459</v>
      </c>
      <c r="AM19">
        <v>145.80000000000001</v>
      </c>
      <c r="AN19" s="4">
        <f t="shared" si="14"/>
        <v>81.290000000000006</v>
      </c>
      <c r="AO19" s="6">
        <f>AM19/GGDP!G19</f>
        <v>1.4513239100139361</v>
      </c>
      <c r="AP19" s="13">
        <f t="shared" si="15"/>
        <v>2.2601147108975352</v>
      </c>
      <c r="AQ19">
        <v>73.56</v>
      </c>
      <c r="AR19" s="6">
        <f>AQ19/GGDP!G19</f>
        <v>0.73223173402349195</v>
      </c>
      <c r="AT19">
        <v>2011</v>
      </c>
      <c r="AU19">
        <v>118.54</v>
      </c>
      <c r="AV19">
        <f t="shared" si="16"/>
        <v>44.980000000000004</v>
      </c>
      <c r="AW19" s="6">
        <f>AU19/GGDP!G19</f>
        <v>1.1799721282102331</v>
      </c>
      <c r="AX19">
        <f t="shared" si="17"/>
        <v>1.61147362697118</v>
      </c>
      <c r="AY19">
        <v>149.6</v>
      </c>
      <c r="AZ19" s="8">
        <f>AY19/GGDP!G19</f>
        <v>1.4891499104121044</v>
      </c>
      <c r="BB19">
        <v>2011</v>
      </c>
      <c r="BC19">
        <v>168.71</v>
      </c>
      <c r="BD19">
        <f t="shared" si="18"/>
        <v>19.110000000000014</v>
      </c>
      <c r="BE19" s="4">
        <f>BC19/GGDP!G19</f>
        <v>1.6793748755723672</v>
      </c>
      <c r="BF19">
        <f t="shared" si="19"/>
        <v>1.1277406417112301</v>
      </c>
      <c r="BH19">
        <v>13.48</v>
      </c>
      <c r="BK19">
        <v>18.329999999999998</v>
      </c>
      <c r="BL19">
        <f t="shared" si="20"/>
        <v>4.8499999999999979</v>
      </c>
      <c r="BM19" s="8">
        <f>BK19/GGDP!G19</f>
        <v>0.18246068086800715</v>
      </c>
      <c r="BO19">
        <f t="shared" si="21"/>
        <v>1.3597922848664687</v>
      </c>
    </row>
    <row r="20" spans="1:67" x14ac:dyDescent="0.35">
      <c r="A20">
        <v>13</v>
      </c>
      <c r="B20">
        <v>2012</v>
      </c>
      <c r="C20">
        <v>0.18281006457359167</v>
      </c>
      <c r="D20">
        <v>0.42423736361612113</v>
      </c>
      <c r="E20">
        <v>0.20944667112001783</v>
      </c>
      <c r="F20">
        <f t="shared" si="1"/>
        <v>0.8164940993097306</v>
      </c>
      <c r="G20">
        <v>3.6436781609195404E-2</v>
      </c>
      <c r="Y20">
        <f t="shared" ref="Y20:Y83" si="22">(1-U$18)*AJ20</f>
        <v>63.858645602053244</v>
      </c>
      <c r="Z20">
        <f t="shared" ref="Z20:Z83" si="23">(1-V$18)*AY20</f>
        <v>148.19328201377823</v>
      </c>
      <c r="AA20">
        <f t="shared" ref="AA20:AA83" si="24">(1-W$18)*AQ20</f>
        <v>73.163262508442543</v>
      </c>
      <c r="AB20">
        <v>14</v>
      </c>
      <c r="AC20">
        <f>Y20/GGDP!$G20</f>
        <v>0.61597999037381346</v>
      </c>
      <c r="AD20">
        <f>Z20/GGDP!$G20</f>
        <v>1.4294712261384994</v>
      </c>
      <c r="AE20">
        <f>AA20/GGDP!$G20</f>
        <v>0.70573225145599061</v>
      </c>
      <c r="AF20">
        <f>AB20/GGDP!$G20</f>
        <v>0.13504388926401081</v>
      </c>
      <c r="AI20">
        <v>2012</v>
      </c>
      <c r="AJ20">
        <v>65.680000000000007</v>
      </c>
      <c r="AK20" s="5">
        <f>AJ20/GGDP!G20</f>
        <v>0.6335487604900164</v>
      </c>
      <c r="AM20">
        <v>148.37</v>
      </c>
      <c r="AN20" s="4">
        <f t="shared" si="14"/>
        <v>82.69</v>
      </c>
      <c r="AO20" s="6">
        <f>AM20/GGDP!G20</f>
        <v>1.431175846435806</v>
      </c>
      <c r="AP20" s="13">
        <f t="shared" si="15"/>
        <v>2.2589829476248475</v>
      </c>
      <c r="AQ20">
        <v>75.25</v>
      </c>
      <c r="AR20" s="6">
        <f>AQ20/GGDP!G20</f>
        <v>0.72586090479405807</v>
      </c>
      <c r="AT20">
        <v>2012</v>
      </c>
      <c r="AU20">
        <v>121.64</v>
      </c>
      <c r="AV20">
        <f t="shared" si="16"/>
        <v>46.39</v>
      </c>
      <c r="AW20" s="6">
        <f>AU20/GGDP!G20</f>
        <v>1.173338477862448</v>
      </c>
      <c r="AX20">
        <f t="shared" si="17"/>
        <v>1.6164784053156147</v>
      </c>
      <c r="AY20">
        <v>152.41999999999999</v>
      </c>
      <c r="AZ20" s="8">
        <f>AY20/GGDP!G20</f>
        <v>1.4702421144014661</v>
      </c>
      <c r="BB20">
        <v>2012</v>
      </c>
      <c r="BC20">
        <v>171.51</v>
      </c>
      <c r="BD20">
        <f t="shared" si="18"/>
        <v>19.090000000000003</v>
      </c>
      <c r="BE20" s="4">
        <f>BC20/GGDP!G20</f>
        <v>1.6543841034050351</v>
      </c>
      <c r="BF20">
        <f t="shared" si="19"/>
        <v>1.1252460307046319</v>
      </c>
      <c r="BH20">
        <v>14</v>
      </c>
      <c r="BK20">
        <v>19.02</v>
      </c>
      <c r="BL20">
        <f t="shared" si="20"/>
        <v>5.0199999999999996</v>
      </c>
      <c r="BM20" s="8">
        <f>BK20/GGDP!G20</f>
        <v>0.18346676955724894</v>
      </c>
      <c r="BO20">
        <f t="shared" si="21"/>
        <v>1.3585714285714285</v>
      </c>
    </row>
    <row r="21" spans="1:67" x14ac:dyDescent="0.35">
      <c r="A21">
        <v>14</v>
      </c>
      <c r="B21">
        <v>2013</v>
      </c>
      <c r="C21">
        <v>0.18280392210417068</v>
      </c>
      <c r="D21">
        <v>0.42402971622101437</v>
      </c>
      <c r="E21">
        <v>0.20978887280474148</v>
      </c>
      <c r="F21">
        <f t="shared" si="1"/>
        <v>0.81662251112992656</v>
      </c>
      <c r="G21">
        <v>3.7140221749524686E-2</v>
      </c>
      <c r="Y21">
        <f t="shared" si="22"/>
        <v>65.083704881264367</v>
      </c>
      <c r="Z21">
        <f t="shared" si="23"/>
        <v>150.94480404565721</v>
      </c>
      <c r="AA21">
        <f t="shared" si="24"/>
        <v>74.689725261110368</v>
      </c>
      <c r="AB21">
        <v>14.55</v>
      </c>
      <c r="AC21">
        <f>Y21/GGDP!$G21</f>
        <v>0.60820208280781574</v>
      </c>
      <c r="AD21">
        <f>Z21/GGDP!$G21</f>
        <v>1.410567274513197</v>
      </c>
      <c r="AE21">
        <f>AA21/GGDP!$G21</f>
        <v>0.69796958472208548</v>
      </c>
      <c r="AF21">
        <f>AB21/GGDP!$G21</f>
        <v>0.13596860106532099</v>
      </c>
      <c r="AI21">
        <v>2013</v>
      </c>
      <c r="AJ21">
        <v>66.94</v>
      </c>
      <c r="AK21" s="5">
        <f>AJ21/GGDP!G21</f>
        <v>0.62554901411083075</v>
      </c>
      <c r="AM21">
        <v>150.49</v>
      </c>
      <c r="AN21" s="4">
        <f t="shared" si="14"/>
        <v>83.550000000000011</v>
      </c>
      <c r="AO21" s="6">
        <f>AM21/GGDP!G21</f>
        <v>1.4063171666199421</v>
      </c>
      <c r="AP21" s="13">
        <f t="shared" si="15"/>
        <v>2.2481326561099495</v>
      </c>
      <c r="AQ21">
        <v>76.819999999999993</v>
      </c>
      <c r="AR21" s="6">
        <f>AQ21/GGDP!G21</f>
        <v>0.71787683394075308</v>
      </c>
      <c r="AT21">
        <v>2013</v>
      </c>
      <c r="AU21">
        <v>124.7</v>
      </c>
      <c r="AV21">
        <f t="shared" si="16"/>
        <v>47.88000000000001</v>
      </c>
      <c r="AW21" s="6">
        <f>AU21/GGDP!G21</f>
        <v>1.1653116531165311</v>
      </c>
      <c r="AX21">
        <f t="shared" si="17"/>
        <v>1.6232751887529291</v>
      </c>
      <c r="AY21">
        <v>155.25</v>
      </c>
      <c r="AZ21" s="8">
        <f>AY21/GGDP!G21</f>
        <v>1.4507989907485281</v>
      </c>
      <c r="BB21">
        <v>2013</v>
      </c>
      <c r="BC21">
        <v>173.83</v>
      </c>
      <c r="BD21">
        <f t="shared" si="18"/>
        <v>18.580000000000013</v>
      </c>
      <c r="BE21" s="4">
        <f>BC21/GGDP!G21</f>
        <v>1.6244276235865807</v>
      </c>
      <c r="BF21">
        <f t="shared" si="19"/>
        <v>1.1196779388083737</v>
      </c>
      <c r="BH21">
        <v>14.55</v>
      </c>
      <c r="BK21">
        <v>19.73</v>
      </c>
      <c r="BL21">
        <f t="shared" si="20"/>
        <v>5.18</v>
      </c>
      <c r="BM21" s="8">
        <f>BK21/GGDP!G21</f>
        <v>0.18437529202878236</v>
      </c>
      <c r="BO21">
        <f t="shared" si="21"/>
        <v>1.3560137457044674</v>
      </c>
    </row>
    <row r="22" spans="1:67" x14ac:dyDescent="0.35">
      <c r="A22">
        <v>15</v>
      </c>
      <c r="B22">
        <v>2014</v>
      </c>
      <c r="C22">
        <v>0.18296834374246118</v>
      </c>
      <c r="D22">
        <v>0.42268207038893502</v>
      </c>
      <c r="E22">
        <v>0.21081834508269223</v>
      </c>
      <c r="F22">
        <f t="shared" si="1"/>
        <v>0.81646875921408846</v>
      </c>
      <c r="G22">
        <v>3.7972104395502623E-2</v>
      </c>
      <c r="L22" s="12"/>
      <c r="M22" s="12"/>
      <c r="N22" s="12"/>
      <c r="O22" s="12"/>
      <c r="U22" s="10"/>
      <c r="V22" s="10"/>
      <c r="W22" s="10"/>
      <c r="Y22">
        <f t="shared" si="22"/>
        <v>66.367100316628424</v>
      </c>
      <c r="Z22">
        <f t="shared" si="23"/>
        <v>153.31714106254225</v>
      </c>
      <c r="AA22">
        <f t="shared" si="24"/>
        <v>76.46897802377417</v>
      </c>
      <c r="AB22">
        <v>15.16</v>
      </c>
      <c r="AC22">
        <f>Y22/GGDP!$G22</f>
        <v>0.59979304398218181</v>
      </c>
      <c r="AD22">
        <f>Z22/GGDP!$G22</f>
        <v>1.3856045283555558</v>
      </c>
      <c r="AE22">
        <f>AA22/GGDP!$G22</f>
        <v>0.69108882082037204</v>
      </c>
      <c r="AF22">
        <f>AB22/GGDP!$G22</f>
        <v>0.13700858563036603</v>
      </c>
      <c r="AI22">
        <v>2014</v>
      </c>
      <c r="AJ22">
        <v>68.260000000000005</v>
      </c>
      <c r="AK22" s="5">
        <f>AJ22/GGDP!G22</f>
        <v>0.61690013556258472</v>
      </c>
      <c r="AM22">
        <v>152.37</v>
      </c>
      <c r="AN22" s="4">
        <f t="shared" si="14"/>
        <v>84.11</v>
      </c>
      <c r="AO22" s="6">
        <f>AM22/GGDP!G22</f>
        <v>1.3770447356529598</v>
      </c>
      <c r="AP22" s="13">
        <f t="shared" si="15"/>
        <v>2.2322004101963082</v>
      </c>
      <c r="AQ22">
        <v>78.650000000000006</v>
      </c>
      <c r="AR22" s="6">
        <f>AQ22/GGDP!G22</f>
        <v>0.710799819249887</v>
      </c>
      <c r="AT22">
        <v>2014</v>
      </c>
      <c r="AU22">
        <v>127.61</v>
      </c>
      <c r="AV22">
        <f t="shared" si="16"/>
        <v>48.959999999999994</v>
      </c>
      <c r="AW22" s="6">
        <f>AU22/GGDP!G22</f>
        <v>1.1532760957975599</v>
      </c>
      <c r="AX22">
        <f t="shared" si="17"/>
        <v>1.6225047679593132</v>
      </c>
      <c r="AY22">
        <v>157.69</v>
      </c>
      <c r="AZ22" s="8">
        <f>AY22/GGDP!G22</f>
        <v>1.4251242657026659</v>
      </c>
      <c r="BB22">
        <v>2014</v>
      </c>
      <c r="BC22">
        <v>176.02</v>
      </c>
      <c r="BD22">
        <f t="shared" si="18"/>
        <v>18.330000000000013</v>
      </c>
      <c r="BE22" s="4">
        <f>BC22/GGDP!G22</f>
        <v>1.5907817442385901</v>
      </c>
      <c r="BF22">
        <f t="shared" si="19"/>
        <v>1.1162407254740314</v>
      </c>
      <c r="BH22">
        <v>15.16</v>
      </c>
      <c r="BK22">
        <v>20.5</v>
      </c>
      <c r="BL22">
        <f t="shared" si="20"/>
        <v>5.34</v>
      </c>
      <c r="BM22" s="8">
        <f>BK22/GGDP!G22</f>
        <v>0.18526886579304111</v>
      </c>
      <c r="BO22">
        <f t="shared" si="21"/>
        <v>1.3522427440633245</v>
      </c>
    </row>
    <row r="23" spans="1:67" x14ac:dyDescent="0.35">
      <c r="A23">
        <v>16</v>
      </c>
      <c r="B23">
        <v>2015</v>
      </c>
      <c r="C23">
        <v>0.18234938014897478</v>
      </c>
      <c r="D23">
        <v>0.42120917011028342</v>
      </c>
      <c r="E23">
        <v>0.2126444345010923</v>
      </c>
      <c r="F23">
        <f t="shared" si="1"/>
        <v>0.81620298476035047</v>
      </c>
      <c r="G23">
        <v>3.9014598540145981E-2</v>
      </c>
      <c r="L23" s="12"/>
      <c r="M23" s="12"/>
      <c r="N23" s="12"/>
      <c r="O23" s="12"/>
      <c r="U23" s="10"/>
      <c r="V23" s="10"/>
      <c r="W23" s="10"/>
      <c r="Y23">
        <f t="shared" si="22"/>
        <v>67.358814971227901</v>
      </c>
      <c r="Z23">
        <f t="shared" si="23"/>
        <v>155.59225115250578</v>
      </c>
      <c r="AA23">
        <f t="shared" si="24"/>
        <v>78.54963425989466</v>
      </c>
      <c r="AB23">
        <v>15.85</v>
      </c>
      <c r="AC23">
        <f>Y23/GGDP!$G23</f>
        <v>0.58900677659345835</v>
      </c>
      <c r="AD23">
        <f>Z23/GGDP!$G23</f>
        <v>1.3605478414874588</v>
      </c>
      <c r="AE23">
        <f>AA23/GGDP!$G23</f>
        <v>0.68686283892877453</v>
      </c>
      <c r="AF23">
        <f>AB23/GGDP!$G23</f>
        <v>0.13859741168240644</v>
      </c>
      <c r="AI23">
        <v>2015</v>
      </c>
      <c r="AJ23">
        <v>69.28</v>
      </c>
      <c r="AK23" s="5">
        <f>AJ23/GGDP!G23</f>
        <v>0.60580622595313049</v>
      </c>
      <c r="AM23">
        <v>154.13</v>
      </c>
      <c r="AN23" s="4">
        <f t="shared" si="14"/>
        <v>84.85</v>
      </c>
      <c r="AO23" s="6">
        <f>AM23/GGDP!G23</f>
        <v>1.3477614550542147</v>
      </c>
      <c r="AP23" s="13">
        <f t="shared" si="15"/>
        <v>2.2247401847575055</v>
      </c>
      <c r="AQ23">
        <v>80.790000000000006</v>
      </c>
      <c r="AR23" s="6">
        <f>AQ23/GGDP!G23</f>
        <v>0.70645330535152162</v>
      </c>
      <c r="AT23">
        <v>2015</v>
      </c>
      <c r="AU23">
        <v>130.09</v>
      </c>
      <c r="AV23">
        <f t="shared" si="16"/>
        <v>49.3</v>
      </c>
      <c r="AW23" s="6">
        <f>AU23/GGDP!G23</f>
        <v>1.1375480937390696</v>
      </c>
      <c r="AX23">
        <f t="shared" si="17"/>
        <v>1.6102240376284194</v>
      </c>
      <c r="AY23">
        <v>160.03</v>
      </c>
      <c r="AZ23" s="8">
        <f>AY23/GGDP!G23</f>
        <v>1.3993529206016089</v>
      </c>
      <c r="BB23">
        <v>2015</v>
      </c>
      <c r="BC23">
        <v>178.25</v>
      </c>
      <c r="BD23">
        <f t="shared" si="18"/>
        <v>18.22</v>
      </c>
      <c r="BE23" s="4">
        <f>BC23/GGDP!G23</f>
        <v>1.5586743616649179</v>
      </c>
      <c r="BF23">
        <f t="shared" si="19"/>
        <v>1.1138536524401674</v>
      </c>
      <c r="BH23">
        <v>15.85</v>
      </c>
      <c r="BK23">
        <v>21.38</v>
      </c>
      <c r="BL23">
        <f t="shared" si="20"/>
        <v>5.5299999999999994</v>
      </c>
      <c r="BM23" s="8">
        <f>BK23/GGDP!G23</f>
        <v>0.18695348023784539</v>
      </c>
      <c r="BO23">
        <f t="shared" si="21"/>
        <v>1.3488958990536277</v>
      </c>
    </row>
    <row r="24" spans="1:67" x14ac:dyDescent="0.35">
      <c r="A24">
        <v>17</v>
      </c>
      <c r="B24">
        <v>2016</v>
      </c>
      <c r="C24">
        <v>0.18205579421355</v>
      </c>
      <c r="D24">
        <v>0.41959525904456285</v>
      </c>
      <c r="E24">
        <v>0.21388644480099375</v>
      </c>
      <c r="F24">
        <f t="shared" si="1"/>
        <v>0.81553749805910658</v>
      </c>
      <c r="G24">
        <v>4.0314739457668627E-2</v>
      </c>
      <c r="L24" s="12"/>
      <c r="M24" s="12"/>
      <c r="N24" s="12"/>
      <c r="O24" s="12"/>
      <c r="U24" s="10"/>
      <c r="V24" s="10"/>
      <c r="W24" s="10"/>
      <c r="Y24">
        <f t="shared" si="22"/>
        <v>68.399143089288145</v>
      </c>
      <c r="Z24">
        <f t="shared" si="23"/>
        <v>157.64373931054982</v>
      </c>
      <c r="AA24">
        <f t="shared" si="24"/>
        <v>80.3580551006349</v>
      </c>
      <c r="AB24">
        <v>16.670000000000002</v>
      </c>
      <c r="AC24">
        <f>Y24/GGDP!$G24</f>
        <v>0.57921198314241806</v>
      </c>
      <c r="AD24">
        <f>Z24/GGDP!$G24</f>
        <v>1.3349457135282397</v>
      </c>
      <c r="AE24">
        <f>AA24/GGDP!$G24</f>
        <v>0.68048145567478113</v>
      </c>
      <c r="AF24">
        <f>AB24/GGDP!$G24</f>
        <v>0.14116351934964858</v>
      </c>
      <c r="AI24">
        <v>2016</v>
      </c>
      <c r="AJ24">
        <v>70.349999999999994</v>
      </c>
      <c r="AK24" s="5">
        <f>AJ24/GGDP!G24</f>
        <v>0.59573206876111429</v>
      </c>
      <c r="AM24">
        <v>155.43</v>
      </c>
      <c r="AN24" s="4">
        <f t="shared" si="14"/>
        <v>85.080000000000013</v>
      </c>
      <c r="AO24" s="6">
        <f>AM24/GGDP!G24</f>
        <v>1.3161995088491829</v>
      </c>
      <c r="AP24" s="13">
        <f t="shared" si="15"/>
        <v>2.2093816631130068</v>
      </c>
      <c r="AQ24">
        <v>82.65</v>
      </c>
      <c r="AR24" s="6">
        <f>AQ24/GGDP!G24</f>
        <v>0.69988991447201288</v>
      </c>
      <c r="AT24">
        <v>2016</v>
      </c>
      <c r="AU24">
        <v>132.16</v>
      </c>
      <c r="AV24">
        <f t="shared" si="16"/>
        <v>49.509999999999991</v>
      </c>
      <c r="AW24" s="6">
        <f>AU24/GGDP!G24</f>
        <v>1.1191464137522229</v>
      </c>
      <c r="AX24">
        <f t="shared" si="17"/>
        <v>1.5990320629159103</v>
      </c>
      <c r="AY24">
        <v>162.13999999999999</v>
      </c>
      <c r="AZ24" s="8">
        <f>AY24/GGDP!G24</f>
        <v>1.3730205775256159</v>
      </c>
      <c r="BB24">
        <v>2016</v>
      </c>
      <c r="BC24">
        <v>180.4</v>
      </c>
      <c r="BD24">
        <f t="shared" si="18"/>
        <v>18.260000000000019</v>
      </c>
      <c r="BE24" s="4">
        <f>BC24/GGDP!G24</f>
        <v>1.5276484037598441</v>
      </c>
      <c r="BF24">
        <f t="shared" si="19"/>
        <v>1.1126187245590231</v>
      </c>
      <c r="BH24">
        <v>16.670000000000002</v>
      </c>
      <c r="BK24">
        <v>22.39</v>
      </c>
      <c r="BL24">
        <f t="shared" si="20"/>
        <v>5.7199999999999989</v>
      </c>
      <c r="BM24" s="8">
        <f>BK24/GGDP!G24</f>
        <v>0.18960115166398508</v>
      </c>
      <c r="BO24">
        <f t="shared" si="21"/>
        <v>1.3431313737252548</v>
      </c>
    </row>
    <row r="25" spans="1:67" x14ac:dyDescent="0.35">
      <c r="A25">
        <v>18</v>
      </c>
      <c r="B25">
        <v>2017</v>
      </c>
      <c r="C25">
        <v>0.18099144079885876</v>
      </c>
      <c r="D25">
        <v>0.41830548196454048</v>
      </c>
      <c r="E25">
        <v>0.21512635011208478</v>
      </c>
      <c r="F25">
        <f t="shared" si="1"/>
        <v>0.81442327287548411</v>
      </c>
      <c r="G25">
        <v>4.1860382581538139E-2</v>
      </c>
      <c r="L25" s="12"/>
      <c r="M25" s="12"/>
      <c r="N25" s="12"/>
      <c r="O25" s="12"/>
      <c r="U25" s="10"/>
      <c r="V25" s="10"/>
      <c r="W25" s="10"/>
      <c r="Y25">
        <f t="shared" si="22"/>
        <v>69.079731577738769</v>
      </c>
      <c r="Z25">
        <f t="shared" si="23"/>
        <v>159.65633669782525</v>
      </c>
      <c r="AA25">
        <f t="shared" si="24"/>
        <v>82.108139785222235</v>
      </c>
      <c r="AB25">
        <v>17.62</v>
      </c>
      <c r="AC25">
        <f>Y25/GGDP!$G25</f>
        <v>0.56373210035693455</v>
      </c>
      <c r="AD25">
        <f>Z25/GGDP!$G25</f>
        <v>1.3028916002760342</v>
      </c>
      <c r="AE25">
        <f>AA25/GGDP!$G25</f>
        <v>0.67005173645521654</v>
      </c>
      <c r="AF25">
        <f>AB25/GGDP!$G25</f>
        <v>0.1437897829280235</v>
      </c>
      <c r="AI25">
        <v>2017</v>
      </c>
      <c r="AJ25">
        <v>71.05</v>
      </c>
      <c r="AK25" s="5">
        <f>AJ25/GGDP!G25</f>
        <v>0.57981067406561115</v>
      </c>
      <c r="AM25">
        <v>156.53</v>
      </c>
      <c r="AN25" s="4">
        <f t="shared" si="14"/>
        <v>85.48</v>
      </c>
      <c r="AO25" s="6">
        <f>AM25/GGDP!G25</f>
        <v>1.2773788150807899</v>
      </c>
      <c r="AP25" s="13">
        <f t="shared" si="15"/>
        <v>2.2030964109781843</v>
      </c>
      <c r="AQ25">
        <v>84.45</v>
      </c>
      <c r="AR25" s="6">
        <f>AQ25/GGDP!G25</f>
        <v>0.68916272237636689</v>
      </c>
      <c r="AT25">
        <v>2017</v>
      </c>
      <c r="AU25">
        <v>134.66</v>
      </c>
      <c r="AV25">
        <f t="shared" si="16"/>
        <v>50.209999999999994</v>
      </c>
      <c r="AW25" s="6">
        <f>AU25/GGDP!G25</f>
        <v>1.0989064795168924</v>
      </c>
      <c r="AX25">
        <f t="shared" si="17"/>
        <v>1.5945529899348727</v>
      </c>
      <c r="AY25">
        <v>164.21</v>
      </c>
      <c r="AZ25" s="8">
        <f>AY25/GGDP!G25</f>
        <v>1.3400522278439693</v>
      </c>
      <c r="BB25">
        <v>2017</v>
      </c>
      <c r="BC25">
        <v>182.91</v>
      </c>
      <c r="BD25">
        <f t="shared" si="18"/>
        <v>18.699999999999989</v>
      </c>
      <c r="BE25" s="4">
        <f>BC25/GGDP!G25</f>
        <v>1.4926554594418149</v>
      </c>
      <c r="BF25">
        <f t="shared" si="19"/>
        <v>1.113878570123622</v>
      </c>
      <c r="BH25">
        <v>17.62</v>
      </c>
      <c r="BK25">
        <v>23.59</v>
      </c>
      <c r="BL25">
        <f t="shared" si="20"/>
        <v>5.9699999999999989</v>
      </c>
      <c r="BM25" s="8">
        <f>BK25/GGDP!G25</f>
        <v>0.19250856863065122</v>
      </c>
      <c r="BO25">
        <f t="shared" si="21"/>
        <v>1.3388195232690123</v>
      </c>
    </row>
    <row r="26" spans="1:67" x14ac:dyDescent="0.35">
      <c r="A26">
        <v>19</v>
      </c>
      <c r="B26">
        <v>2018</v>
      </c>
      <c r="C26">
        <v>0.17867890460427324</v>
      </c>
      <c r="D26">
        <v>0.41829671983147759</v>
      </c>
      <c r="E26">
        <v>0.21584411676196208</v>
      </c>
      <c r="F26">
        <f t="shared" si="1"/>
        <v>0.81281974119771294</v>
      </c>
      <c r="G26">
        <v>4.3656612204999307E-2</v>
      </c>
      <c r="L26" s="12"/>
      <c r="M26" s="12"/>
      <c r="N26" s="12"/>
      <c r="O26" s="12"/>
      <c r="U26" s="10"/>
      <c r="V26" s="10"/>
      <c r="W26" s="10"/>
      <c r="Y26">
        <f t="shared" si="22"/>
        <v>69.274185431581813</v>
      </c>
      <c r="Z26">
        <f t="shared" si="23"/>
        <v>162.17451410509258</v>
      </c>
      <c r="AA26">
        <f t="shared" si="24"/>
        <v>83.683216001350814</v>
      </c>
      <c r="AB26">
        <v>18.760000000000002</v>
      </c>
      <c r="AC26">
        <f>Y26/GGDP!$G26</f>
        <v>0.5455089804833595</v>
      </c>
      <c r="AD26">
        <f>Z26/GGDP!$G26</f>
        <v>1.2770652343105173</v>
      </c>
      <c r="AE26">
        <f>AA26/GGDP!$G26</f>
        <v>0.65897484842389809</v>
      </c>
      <c r="AF26">
        <f>AB26/GGDP!$G26</f>
        <v>0.1477281675722498</v>
      </c>
      <c r="AI26">
        <v>2018</v>
      </c>
      <c r="AJ26">
        <v>71.25</v>
      </c>
      <c r="AK26" s="5">
        <f>AJ26/GGDP!G26</f>
        <v>0.56106780061422157</v>
      </c>
      <c r="AM26">
        <v>158.71</v>
      </c>
      <c r="AN26" s="4">
        <f t="shared" si="14"/>
        <v>87.460000000000008</v>
      </c>
      <c r="AO26" s="6">
        <f>AM26/GGDP!G26</f>
        <v>1.2497834475155525</v>
      </c>
      <c r="AP26" s="13">
        <f t="shared" si="15"/>
        <v>2.2275087719298248</v>
      </c>
      <c r="AQ26">
        <v>86.07</v>
      </c>
      <c r="AR26" s="6">
        <f>AQ26/GGDP!G26</f>
        <v>0.6777699031419796</v>
      </c>
      <c r="AT26">
        <v>2018</v>
      </c>
      <c r="AU26">
        <v>137.19</v>
      </c>
      <c r="AV26">
        <f t="shared" si="16"/>
        <v>51.120000000000005</v>
      </c>
      <c r="AW26" s="6">
        <f>AU26/GGDP!G26</f>
        <v>1.0803212851405624</v>
      </c>
      <c r="AX26">
        <f t="shared" si="17"/>
        <v>1.5939351690484491</v>
      </c>
      <c r="AY26">
        <v>166.8</v>
      </c>
      <c r="AZ26" s="8">
        <f>AY26/GGDP!G26</f>
        <v>1.3134892511221357</v>
      </c>
      <c r="BB26">
        <v>2018</v>
      </c>
      <c r="BC26">
        <v>185.21</v>
      </c>
      <c r="BD26">
        <f t="shared" si="18"/>
        <v>18.409999999999997</v>
      </c>
      <c r="BE26" s="4">
        <f>BC26/GGDP!G26</f>
        <v>1.4584612961650525</v>
      </c>
      <c r="BF26">
        <f t="shared" si="19"/>
        <v>1.1103717026378896</v>
      </c>
      <c r="BH26">
        <v>18.760000000000002</v>
      </c>
      <c r="BK26">
        <v>25.01</v>
      </c>
      <c r="BL26">
        <f t="shared" si="20"/>
        <v>6.25</v>
      </c>
      <c r="BM26" s="8">
        <f>BK26/GGDP!G26</f>
        <v>0.19694464131033942</v>
      </c>
      <c r="BO26">
        <f t="shared" si="21"/>
        <v>1.3331556503198294</v>
      </c>
    </row>
    <row r="27" spans="1:67" x14ac:dyDescent="0.35">
      <c r="A27">
        <v>20</v>
      </c>
      <c r="B27">
        <v>2019</v>
      </c>
      <c r="C27">
        <v>0.17580106396140047</v>
      </c>
      <c r="D27">
        <v>0.41821106024990728</v>
      </c>
      <c r="E27">
        <v>0.21642954348632934</v>
      </c>
      <c r="F27">
        <f t="shared" si="1"/>
        <v>0.81044166769763715</v>
      </c>
      <c r="G27">
        <v>4.5781477984722339E-2</v>
      </c>
      <c r="L27" s="12"/>
      <c r="M27" s="12"/>
      <c r="N27" s="12"/>
      <c r="O27" s="12"/>
      <c r="U27" s="10"/>
      <c r="V27" s="10"/>
      <c r="W27" s="10"/>
      <c r="Y27">
        <f t="shared" si="22"/>
        <v>69.079731577738769</v>
      </c>
      <c r="Z27">
        <f t="shared" si="23"/>
        <v>164.33295188275028</v>
      </c>
      <c r="AA27">
        <f t="shared" si="24"/>
        <v>85.044392978252077</v>
      </c>
      <c r="AB27">
        <v>20.100000000000001</v>
      </c>
      <c r="AC27">
        <f>Y27/GGDP!$G27</f>
        <v>0.52902229727170136</v>
      </c>
      <c r="AD27">
        <f>Z27/GGDP!$G27</f>
        <v>1.2584848512999713</v>
      </c>
      <c r="AE27">
        <f>AA27/GGDP!$G27</f>
        <v>0.65128191896348653</v>
      </c>
      <c r="AF27">
        <f>AB27/GGDP!$G27</f>
        <v>0.15392862612957572</v>
      </c>
      <c r="AI27">
        <v>2019</v>
      </c>
      <c r="AJ27">
        <v>71.05</v>
      </c>
      <c r="AK27" s="5">
        <f>AJ27/GGDP!G27</f>
        <v>0.54411088987593803</v>
      </c>
      <c r="AM27">
        <v>161.36000000000001</v>
      </c>
      <c r="AN27" s="4">
        <f t="shared" si="14"/>
        <v>90.310000000000016</v>
      </c>
      <c r="AO27" s="6">
        <f>AM27/GGDP!G27</f>
        <v>1.2357175677745442</v>
      </c>
      <c r="AP27" s="13">
        <f t="shared" si="15"/>
        <v>2.2710767065446871</v>
      </c>
      <c r="AQ27">
        <v>87.47</v>
      </c>
      <c r="AR27" s="6">
        <f>AQ27/GGDP!G27</f>
        <v>0.66985755858477558</v>
      </c>
      <c r="AT27">
        <v>2019</v>
      </c>
      <c r="AU27">
        <v>139.76</v>
      </c>
      <c r="AV27">
        <f t="shared" si="16"/>
        <v>52.289999999999992</v>
      </c>
      <c r="AW27" s="6">
        <f>AU27/GGDP!G27</f>
        <v>1.0703017307397762</v>
      </c>
      <c r="AX27">
        <f t="shared" si="17"/>
        <v>1.5978049617011545</v>
      </c>
      <c r="AY27">
        <v>169.02</v>
      </c>
      <c r="AZ27" s="8">
        <f>AY27/GGDP!G27</f>
        <v>1.2943789247970592</v>
      </c>
      <c r="BB27">
        <v>2019</v>
      </c>
      <c r="BC27">
        <v>187.09</v>
      </c>
      <c r="BD27">
        <f t="shared" si="18"/>
        <v>18.069999999999993</v>
      </c>
      <c r="BE27" s="4">
        <f>BC27/GGDP!G27</f>
        <v>1.4327615255016082</v>
      </c>
      <c r="BF27">
        <f t="shared" si="19"/>
        <v>1.1069104248017985</v>
      </c>
      <c r="BH27">
        <v>20.100000000000001</v>
      </c>
      <c r="BK27">
        <v>26.67</v>
      </c>
      <c r="BL27">
        <f t="shared" si="20"/>
        <v>6.57</v>
      </c>
      <c r="BM27" s="8">
        <f>BK27/GGDP!G27</f>
        <v>0.20424260989431764</v>
      </c>
      <c r="BO27">
        <f t="shared" si="21"/>
        <v>1.326865671641791</v>
      </c>
    </row>
    <row r="28" spans="1:67" x14ac:dyDescent="0.35">
      <c r="A28">
        <v>21</v>
      </c>
      <c r="B28">
        <v>2020</v>
      </c>
      <c r="C28">
        <v>0.17316524968240007</v>
      </c>
      <c r="D28">
        <v>0.41810808169647218</v>
      </c>
      <c r="E28">
        <v>0.21657871591908534</v>
      </c>
      <c r="F28">
        <f t="shared" si="1"/>
        <v>0.80785204729795757</v>
      </c>
      <c r="G28">
        <v>4.8218418962982984E-2</v>
      </c>
      <c r="L28" s="12"/>
      <c r="M28" s="12"/>
      <c r="N28" s="12"/>
      <c r="O28" s="12"/>
      <c r="U28" s="10"/>
      <c r="V28" s="10"/>
      <c r="W28" s="10"/>
      <c r="Y28">
        <f t="shared" si="22"/>
        <v>68.914445801972192</v>
      </c>
      <c r="Z28">
        <f t="shared" si="23"/>
        <v>166.39416273348647</v>
      </c>
      <c r="AA28">
        <f t="shared" si="24"/>
        <v>86.191670715926008</v>
      </c>
      <c r="AB28">
        <v>21.61</v>
      </c>
      <c r="AC28">
        <f>Y28/GGDP!$G28</f>
        <v>0.543789519466363</v>
      </c>
      <c r="AD28">
        <f>Z28/GGDP!$G28</f>
        <v>1.3129816360253015</v>
      </c>
      <c r="AE28">
        <f>AA28/GGDP!$G28</f>
        <v>0.68012049803460906</v>
      </c>
      <c r="AF28">
        <f>AB28/GGDP!$G28</f>
        <v>0.17052000315631657</v>
      </c>
      <c r="AI28">
        <v>2020</v>
      </c>
      <c r="AJ28">
        <v>70.88</v>
      </c>
      <c r="AK28" s="5">
        <f>AJ28/GGDP!G28</f>
        <v>0.55929929771956122</v>
      </c>
      <c r="AM28">
        <v>163.36000000000001</v>
      </c>
      <c r="AN28" s="4">
        <f t="shared" si="14"/>
        <v>92.480000000000018</v>
      </c>
      <c r="AO28" s="6">
        <f>AM28/GGDP!G28</f>
        <v>1.2890396906809753</v>
      </c>
      <c r="AP28" s="13">
        <f t="shared" si="15"/>
        <v>2.3047404063205419</v>
      </c>
      <c r="AQ28">
        <v>88.65</v>
      </c>
      <c r="AR28" s="6">
        <f>AQ28/GGDP!G28</f>
        <v>0.69951866172177068</v>
      </c>
      <c r="AT28">
        <v>2020</v>
      </c>
      <c r="AU28">
        <v>142.32</v>
      </c>
      <c r="AV28">
        <f t="shared" si="16"/>
        <v>53.669999999999987</v>
      </c>
      <c r="AW28" s="6">
        <f>AU28/GGDP!G28</f>
        <v>1.1230174386490963</v>
      </c>
      <c r="AX28">
        <f t="shared" si="17"/>
        <v>1.6054145516074447</v>
      </c>
      <c r="AY28">
        <v>171.14</v>
      </c>
      <c r="AZ28" s="8">
        <f>AY28/GGDP!G28</f>
        <v>1.3504300481338276</v>
      </c>
      <c r="BB28">
        <v>2020</v>
      </c>
      <c r="BC28">
        <v>189.29</v>
      </c>
      <c r="BD28">
        <f t="shared" si="18"/>
        <v>18.150000000000006</v>
      </c>
      <c r="BE28" s="4">
        <f>BC28/GGDP!G28</f>
        <v>1.4936479128856623</v>
      </c>
      <c r="BF28">
        <f t="shared" si="19"/>
        <v>1.1060535234311091</v>
      </c>
      <c r="BH28">
        <v>21.61</v>
      </c>
      <c r="BK28">
        <v>28.54</v>
      </c>
      <c r="BL28">
        <f t="shared" si="20"/>
        <v>6.93</v>
      </c>
      <c r="BM28" s="8">
        <f>BK28/GGDP!G28</f>
        <v>0.22520318787974433</v>
      </c>
      <c r="BO28">
        <f t="shared" si="21"/>
        <v>1.3206848681166126</v>
      </c>
    </row>
    <row r="29" spans="1:67" x14ac:dyDescent="0.35">
      <c r="A29">
        <v>22</v>
      </c>
      <c r="B29">
        <v>2021</v>
      </c>
      <c r="C29">
        <v>0.17199785124774136</v>
      </c>
      <c r="D29">
        <v>0.41553938565219511</v>
      </c>
      <c r="E29">
        <v>0.2167309664501636</v>
      </c>
      <c r="F29">
        <f t="shared" si="1"/>
        <v>0.80426820335010007</v>
      </c>
      <c r="G29">
        <v>5.1415747021700244E-2</v>
      </c>
      <c r="L29" s="12"/>
      <c r="M29" s="12"/>
      <c r="N29" s="12"/>
      <c r="O29" s="12"/>
      <c r="U29" s="10"/>
      <c r="V29" s="10"/>
      <c r="W29" s="10"/>
      <c r="Y29">
        <f t="shared" si="22"/>
        <v>68.496370016209667</v>
      </c>
      <c r="Z29">
        <f t="shared" si="23"/>
        <v>165.46078423503991</v>
      </c>
      <c r="AA29">
        <f t="shared" si="24"/>
        <v>86.298620335539681</v>
      </c>
      <c r="AB29">
        <v>23.16</v>
      </c>
      <c r="AC29">
        <f>Y29/GGDP!$G29</f>
        <v>0.50911528182109167</v>
      </c>
      <c r="AD29">
        <f>Z29/GGDP!$G29</f>
        <v>1.2298259568532772</v>
      </c>
      <c r="AE29">
        <f>AA29/GGDP!$G29</f>
        <v>0.64143466876423139</v>
      </c>
      <c r="AF29">
        <f>AB29/GGDP!$G29</f>
        <v>0.17214211386948119</v>
      </c>
      <c r="AI29">
        <v>2021</v>
      </c>
      <c r="AJ29">
        <v>70.45</v>
      </c>
      <c r="AK29" s="5">
        <f>AJ29/GGDP!G29</f>
        <v>0.52363609335513606</v>
      </c>
      <c r="AM29">
        <v>162.91999999999999</v>
      </c>
      <c r="AN29" s="4">
        <f t="shared" si="14"/>
        <v>92.469999999999985</v>
      </c>
      <c r="AO29" s="6">
        <f>AM29/GGDP!G29</f>
        <v>1.2109409840939498</v>
      </c>
      <c r="AP29" s="13">
        <f t="shared" si="15"/>
        <v>2.3125621007806951</v>
      </c>
      <c r="AQ29">
        <v>88.76</v>
      </c>
      <c r="AR29" s="6">
        <f>AQ29/GGDP!G29</f>
        <v>0.65972944849115511</v>
      </c>
      <c r="AT29">
        <v>2021</v>
      </c>
      <c r="AU29">
        <v>143.05000000000001</v>
      </c>
      <c r="AV29">
        <f t="shared" si="16"/>
        <v>54.290000000000006</v>
      </c>
      <c r="AW29" s="6">
        <f>AU29/GGDP!G29</f>
        <v>1.0632525642931472</v>
      </c>
      <c r="AX29">
        <f t="shared" si="17"/>
        <v>1.6116493916178458</v>
      </c>
      <c r="AY29">
        <v>170.18</v>
      </c>
      <c r="AZ29" s="8">
        <f>AY29/GGDP!G29</f>
        <v>1.2649026311877509</v>
      </c>
      <c r="BB29">
        <v>2021</v>
      </c>
      <c r="BC29">
        <v>187.83</v>
      </c>
      <c r="BD29">
        <f t="shared" si="18"/>
        <v>17.650000000000006</v>
      </c>
      <c r="BE29" s="4">
        <f>BC29/GGDP!G29</f>
        <v>1.3960903820425155</v>
      </c>
      <c r="BF29">
        <f t="shared" si="19"/>
        <v>1.1037137148901164</v>
      </c>
      <c r="BH29">
        <v>23.16</v>
      </c>
      <c r="BK29">
        <v>30.47</v>
      </c>
      <c r="BL29">
        <f t="shared" si="20"/>
        <v>7.3099999999999987</v>
      </c>
      <c r="BM29" s="8">
        <f>BK29/GGDP!G29</f>
        <v>0.22647539765125613</v>
      </c>
      <c r="BO29">
        <f t="shared" si="21"/>
        <v>1.3156303972366148</v>
      </c>
    </row>
    <row r="30" spans="1:67" x14ac:dyDescent="0.35">
      <c r="A30">
        <v>23</v>
      </c>
      <c r="B30">
        <v>2022</v>
      </c>
      <c r="C30">
        <v>0.1715402965987064</v>
      </c>
      <c r="D30">
        <v>0.41059000024593595</v>
      </c>
      <c r="E30">
        <v>0.21760409237352749</v>
      </c>
      <c r="F30">
        <f t="shared" si="1"/>
        <v>0.79973438921816986</v>
      </c>
      <c r="G30">
        <v>5.5031045334694224E-2</v>
      </c>
      <c r="L30" s="12"/>
      <c r="M30" s="12"/>
      <c r="N30" s="12"/>
      <c r="O30" s="12"/>
      <c r="U30" s="10"/>
      <c r="V30" s="10"/>
      <c r="W30" s="10"/>
      <c r="Y30">
        <f t="shared" si="22"/>
        <v>67.815781527759029</v>
      </c>
      <c r="Z30">
        <f t="shared" si="23"/>
        <v>162.32035449547485</v>
      </c>
      <c r="AA30">
        <f t="shared" si="24"/>
        <v>86.026384940159417</v>
      </c>
      <c r="AB30">
        <v>24.69</v>
      </c>
      <c r="AC30">
        <f>Y30/GGDP!$G30</f>
        <v>0.48777804450664625</v>
      </c>
      <c r="AD30">
        <f>Z30/GGDP!$G30</f>
        <v>1.1675203516901018</v>
      </c>
      <c r="AE30">
        <f>AA30/GGDP!$G30</f>
        <v>0.61876131007810842</v>
      </c>
      <c r="AF30">
        <f>AB30/GGDP!$G30</f>
        <v>0.17758757102783573</v>
      </c>
      <c r="AI30">
        <v>2022</v>
      </c>
      <c r="AJ30">
        <v>69.75</v>
      </c>
      <c r="AK30" s="5">
        <f>AJ30/GGDP!G30</f>
        <v>0.50169028267280447</v>
      </c>
      <c r="AM30">
        <v>160.88</v>
      </c>
      <c r="AN30" s="4">
        <f t="shared" si="14"/>
        <v>91.13</v>
      </c>
      <c r="AO30" s="6">
        <f>AM30/GGDP!G30</f>
        <v>1.1571603251096885</v>
      </c>
      <c r="AP30" s="13">
        <f t="shared" si="15"/>
        <v>2.3065232974910392</v>
      </c>
      <c r="AQ30">
        <v>88.48</v>
      </c>
      <c r="AR30" s="6">
        <f>AQ30/GGDP!G30</f>
        <v>0.63640940804142998</v>
      </c>
      <c r="AT30">
        <v>2022</v>
      </c>
      <c r="AU30">
        <v>142.72999999999999</v>
      </c>
      <c r="AV30">
        <f t="shared" si="16"/>
        <v>54.249999999999986</v>
      </c>
      <c r="AW30" s="6">
        <f>AU30/GGDP!G30</f>
        <v>1.0266129612313888</v>
      </c>
      <c r="AX30">
        <f t="shared" si="17"/>
        <v>1.6131329113924049</v>
      </c>
      <c r="AY30">
        <v>166.95</v>
      </c>
      <c r="AZ30" s="8">
        <f>AY30/GGDP!G30</f>
        <v>1.2008199669136157</v>
      </c>
      <c r="BB30">
        <v>2022</v>
      </c>
      <c r="BC30">
        <v>183.86</v>
      </c>
      <c r="BD30">
        <f t="shared" si="18"/>
        <v>16.910000000000025</v>
      </c>
      <c r="BE30" s="4">
        <f>BC30/GGDP!G30</f>
        <v>1.3224483924332879</v>
      </c>
      <c r="BF30">
        <f t="shared" si="19"/>
        <v>1.1012878107217732</v>
      </c>
      <c r="BH30">
        <v>24.69</v>
      </c>
      <c r="BK30">
        <v>32.35</v>
      </c>
      <c r="BL30">
        <f t="shared" si="20"/>
        <v>7.66</v>
      </c>
      <c r="BM30" s="8">
        <f>BK30/GGDP!G30</f>
        <v>0.23268359346903547</v>
      </c>
      <c r="BO30">
        <f t="shared" si="21"/>
        <v>1.3102470635884973</v>
      </c>
    </row>
    <row r="31" spans="1:67" x14ac:dyDescent="0.35">
      <c r="A31">
        <v>24</v>
      </c>
      <c r="B31">
        <v>2023</v>
      </c>
      <c r="C31">
        <v>0.17051250910857418</v>
      </c>
      <c r="D31">
        <v>0.40905999514209368</v>
      </c>
      <c r="E31">
        <v>0.21773135778479474</v>
      </c>
      <c r="F31">
        <f t="shared" si="1"/>
        <v>0.79730386203546266</v>
      </c>
      <c r="G31">
        <v>5.7794907181446385E-2</v>
      </c>
      <c r="L31" s="12"/>
      <c r="M31" s="12"/>
      <c r="N31" s="12"/>
      <c r="O31" s="12"/>
      <c r="U31" s="10"/>
      <c r="V31" s="10"/>
      <c r="W31" s="10"/>
      <c r="Y31">
        <f t="shared" si="22"/>
        <v>68.25330269890587</v>
      </c>
      <c r="Z31">
        <f t="shared" si="23"/>
        <v>163.73986762852903</v>
      </c>
      <c r="AA31">
        <f t="shared" si="24"/>
        <v>87.163939985141184</v>
      </c>
      <c r="AB31">
        <v>26.29</v>
      </c>
      <c r="AC31">
        <f>Y31/GGDP!$G31</f>
        <v>0.47510303980861668</v>
      </c>
      <c r="AD31">
        <f>Z31/GGDP!$G31</f>
        <v>1.1397735460707854</v>
      </c>
      <c r="AE31">
        <f>AA31/GGDP!$G31</f>
        <v>0.60673771394362508</v>
      </c>
      <c r="AF31">
        <f>AB31/GGDP!$G31</f>
        <v>0.18300153139356815</v>
      </c>
      <c r="AI31">
        <v>2023</v>
      </c>
      <c r="AJ31">
        <v>70.2</v>
      </c>
      <c r="AK31" s="5">
        <f>AJ31/GGDP!G31</f>
        <v>0.48865376583600167</v>
      </c>
      <c r="AM31">
        <v>161.49</v>
      </c>
      <c r="AN31" s="4">
        <f t="shared" si="14"/>
        <v>91.29</v>
      </c>
      <c r="AO31" s="6">
        <f>AM31/GGDP!G31</f>
        <v>1.1241124878184603</v>
      </c>
      <c r="AP31" s="13">
        <f t="shared" si="15"/>
        <v>2.3004273504273502</v>
      </c>
      <c r="AQ31">
        <v>89.65</v>
      </c>
      <c r="AR31" s="6">
        <f>AQ31/GGDP!G31</f>
        <v>0.62404287901990818</v>
      </c>
      <c r="AT31">
        <v>2023</v>
      </c>
      <c r="AU31">
        <v>144.66</v>
      </c>
      <c r="AV31">
        <f t="shared" si="16"/>
        <v>55.009999999999991</v>
      </c>
      <c r="AW31" s="6">
        <f>AU31/GGDP!G31</f>
        <v>1.0069608798552137</v>
      </c>
      <c r="AX31">
        <f t="shared" si="17"/>
        <v>1.6136084774121582</v>
      </c>
      <c r="AY31">
        <v>168.41</v>
      </c>
      <c r="AZ31" s="8">
        <f>AY31/GGDP!G31</f>
        <v>1.172281776416539</v>
      </c>
      <c r="BB31">
        <v>2023</v>
      </c>
      <c r="BC31">
        <v>185.09</v>
      </c>
      <c r="BD31">
        <f t="shared" si="18"/>
        <v>16.680000000000007</v>
      </c>
      <c r="BE31" s="4">
        <f>BC31/GGDP!G31</f>
        <v>1.2883892524015037</v>
      </c>
      <c r="BF31">
        <f t="shared" si="19"/>
        <v>1.0990439997624843</v>
      </c>
      <c r="BH31">
        <v>26.29</v>
      </c>
      <c r="BK31">
        <v>34.340000000000003</v>
      </c>
      <c r="BL31">
        <f t="shared" si="20"/>
        <v>8.0500000000000043</v>
      </c>
      <c r="BM31" s="8">
        <f>BK31/GGDP!G31</f>
        <v>0.23903661422803846</v>
      </c>
      <c r="BO31">
        <f t="shared" si="21"/>
        <v>1.3062000760745531</v>
      </c>
    </row>
    <row r="32" spans="1:67" x14ac:dyDescent="0.35">
      <c r="A32">
        <v>25</v>
      </c>
      <c r="B32">
        <v>2024</v>
      </c>
      <c r="C32">
        <v>0.16960826517434352</v>
      </c>
      <c r="D32">
        <v>0.40794949060123409</v>
      </c>
      <c r="E32">
        <v>0.21770220500310902</v>
      </c>
      <c r="F32">
        <f t="shared" si="1"/>
        <v>0.79525996077868655</v>
      </c>
      <c r="G32">
        <v>6.035098205243148E-2</v>
      </c>
      <c r="L32" s="12"/>
      <c r="M32" s="12"/>
      <c r="N32" s="12"/>
      <c r="O32" s="12"/>
      <c r="U32" s="10"/>
      <c r="V32" s="10"/>
      <c r="W32" s="10"/>
      <c r="Y32">
        <f t="shared" si="22"/>
        <v>68.953336572740795</v>
      </c>
      <c r="Z32">
        <f t="shared" si="23"/>
        <v>165.84969194272597</v>
      </c>
      <c r="AA32">
        <f t="shared" si="24"/>
        <v>88.505671576658131</v>
      </c>
      <c r="AB32">
        <v>27.92</v>
      </c>
      <c r="AC32">
        <f>Y32/GGDP!$G32</f>
        <v>0.46464512515323986</v>
      </c>
      <c r="AD32">
        <f>Z32/GGDP!$G32</f>
        <v>1.1175855252205253</v>
      </c>
      <c r="AE32">
        <f>AA32/GGDP!$G32</f>
        <v>0.59639940415537818</v>
      </c>
      <c r="AF32">
        <f>AB32/GGDP!$G32</f>
        <v>0.1881401617250674</v>
      </c>
      <c r="AI32">
        <v>2024</v>
      </c>
      <c r="AJ32">
        <v>70.92</v>
      </c>
      <c r="AK32" s="5">
        <f>AJ32/GGDP!G32</f>
        <v>0.4778975741239892</v>
      </c>
      <c r="AM32">
        <v>162.66</v>
      </c>
      <c r="AN32" s="4">
        <f t="shared" si="14"/>
        <v>91.74</v>
      </c>
      <c r="AO32" s="6">
        <f>AM32/GGDP!G32</f>
        <v>1.0960916442048516</v>
      </c>
      <c r="AP32" s="13">
        <f t="shared" si="15"/>
        <v>2.293570219966159</v>
      </c>
      <c r="AQ32">
        <v>91.03</v>
      </c>
      <c r="AR32" s="6">
        <f>AQ32/GGDP!G32</f>
        <v>0.61340970350404311</v>
      </c>
      <c r="AT32">
        <v>2024</v>
      </c>
      <c r="AU32">
        <v>146.88999999999999</v>
      </c>
      <c r="AV32">
        <f t="shared" si="16"/>
        <v>55.859999999999985</v>
      </c>
      <c r="AW32" s="6">
        <f>AU32/GGDP!G32</f>
        <v>0.98982479784366562</v>
      </c>
      <c r="AX32">
        <f t="shared" si="17"/>
        <v>1.6136438536746125</v>
      </c>
      <c r="AY32">
        <v>170.58</v>
      </c>
      <c r="AZ32" s="8">
        <f>AY32/GGDP!G32</f>
        <v>1.1494609164420486</v>
      </c>
      <c r="BB32">
        <v>2024</v>
      </c>
      <c r="BC32">
        <v>187.15</v>
      </c>
      <c r="BD32">
        <f t="shared" si="18"/>
        <v>16.569999999999993</v>
      </c>
      <c r="BE32" s="4">
        <f>BC32/GGDP!G32</f>
        <v>1.2611185983827493</v>
      </c>
      <c r="BF32">
        <f t="shared" si="19"/>
        <v>1.097139172235901</v>
      </c>
      <c r="BH32">
        <v>27.92</v>
      </c>
      <c r="BK32">
        <v>36.35</v>
      </c>
      <c r="BL32">
        <f t="shared" si="20"/>
        <v>8.43</v>
      </c>
      <c r="BM32" s="8">
        <f>BK32/GGDP!G32</f>
        <v>0.24494609164420486</v>
      </c>
      <c r="BO32">
        <f t="shared" si="21"/>
        <v>1.3019340974212035</v>
      </c>
    </row>
    <row r="33" spans="1:67" x14ac:dyDescent="0.35">
      <c r="A33">
        <v>26</v>
      </c>
      <c r="B33">
        <v>2025</v>
      </c>
      <c r="C33">
        <v>0.16859492447984167</v>
      </c>
      <c r="D33">
        <v>0.4067013831617145</v>
      </c>
      <c r="E33">
        <v>0.21772426305992135</v>
      </c>
      <c r="F33">
        <f t="shared" si="1"/>
        <v>0.79302057070147747</v>
      </c>
      <c r="G33">
        <v>6.304903631834273E-2</v>
      </c>
      <c r="Y33">
        <f t="shared" si="22"/>
        <v>69.575588905038515</v>
      </c>
      <c r="Z33">
        <f t="shared" si="23"/>
        <v>167.81367586654062</v>
      </c>
      <c r="AA33">
        <f t="shared" si="24"/>
        <v>89.847403168175092</v>
      </c>
      <c r="AB33">
        <v>29.63</v>
      </c>
      <c r="AC33">
        <f>Y33/GGDP!$G33</f>
        <v>0.45397095722979591</v>
      </c>
      <c r="AD33">
        <f>Z33/GGDP!$G33</f>
        <v>1.0949606933742702</v>
      </c>
      <c r="AE33">
        <f>AA33/GGDP!$G33</f>
        <v>0.58624170147576082</v>
      </c>
      <c r="AF33">
        <f>AB33/GGDP!$G33</f>
        <v>0.19333159337074254</v>
      </c>
      <c r="AI33">
        <v>2025</v>
      </c>
      <c r="AJ33">
        <v>71.56</v>
      </c>
      <c r="AK33" s="5">
        <f>AJ33/GGDP!G33</f>
        <v>0.46691896124233334</v>
      </c>
      <c r="AM33">
        <v>163.59</v>
      </c>
      <c r="AN33" s="4">
        <f t="shared" si="14"/>
        <v>92.03</v>
      </c>
      <c r="AO33" s="6">
        <f>AM33/GGDP!G33</f>
        <v>1.0674018008612816</v>
      </c>
      <c r="AP33" s="13">
        <f t="shared" si="15"/>
        <v>2.2860536612632756</v>
      </c>
      <c r="AQ33">
        <v>92.41</v>
      </c>
      <c r="AR33" s="6">
        <f>AQ33/GGDP!G33</f>
        <v>0.60296228631084436</v>
      </c>
      <c r="AT33">
        <v>2025</v>
      </c>
      <c r="AU33">
        <v>149.09</v>
      </c>
      <c r="AV33">
        <f t="shared" si="16"/>
        <v>56.680000000000007</v>
      </c>
      <c r="AW33" s="6">
        <f>AU33/GGDP!G33</f>
        <v>0.97279133498629788</v>
      </c>
      <c r="AX33">
        <f t="shared" si="17"/>
        <v>1.6133535331674063</v>
      </c>
      <c r="AY33">
        <v>172.6</v>
      </c>
      <c r="AZ33" s="8">
        <f>AY33/GGDP!G33</f>
        <v>1.1261907868980818</v>
      </c>
      <c r="BB33">
        <v>2025</v>
      </c>
      <c r="BC33">
        <v>189.07</v>
      </c>
      <c r="BD33">
        <f t="shared" si="18"/>
        <v>16.47</v>
      </c>
      <c r="BE33" s="4">
        <f>BC33/GGDP!G33</f>
        <v>1.2336552264126321</v>
      </c>
      <c r="BF33">
        <f t="shared" si="19"/>
        <v>1.0954229432213209</v>
      </c>
      <c r="BH33">
        <v>29.63</v>
      </c>
      <c r="BK33">
        <v>38.47</v>
      </c>
      <c r="BL33">
        <f t="shared" si="20"/>
        <v>8.84</v>
      </c>
      <c r="BM33" s="8">
        <f>BK33/GGDP!G33</f>
        <v>0.25101135325590501</v>
      </c>
      <c r="BO33">
        <f t="shared" si="21"/>
        <v>1.2983462706716167</v>
      </c>
    </row>
    <row r="34" spans="1:67" x14ac:dyDescent="0.35">
      <c r="A34">
        <v>27</v>
      </c>
      <c r="B34">
        <v>2026</v>
      </c>
      <c r="C34">
        <v>0.16739852698589716</v>
      </c>
      <c r="D34">
        <v>0.40528798122720194</v>
      </c>
      <c r="E34">
        <v>0.21779233753862592</v>
      </c>
      <c r="F34">
        <f t="shared" si="1"/>
        <v>0.790478845751725</v>
      </c>
      <c r="G34">
        <v>6.5998315625809795E-2</v>
      </c>
      <c r="Y34">
        <f t="shared" si="22"/>
        <v>70.052000846953959</v>
      </c>
      <c r="Z34">
        <f t="shared" si="23"/>
        <v>169.60265132189659</v>
      </c>
      <c r="AA34">
        <f t="shared" si="24"/>
        <v>91.150243988923435</v>
      </c>
      <c r="AB34">
        <v>31.48</v>
      </c>
      <c r="AC34">
        <f>Y34/GGDP!$G34</f>
        <v>0.44277859077778875</v>
      </c>
      <c r="AD34">
        <f>Z34/GGDP!$G34</f>
        <v>1.0720096790461828</v>
      </c>
      <c r="AE34">
        <f>AA34/GGDP!$G34</f>
        <v>0.57613452998497838</v>
      </c>
      <c r="AF34">
        <f>AB34/GGDP!$G34</f>
        <v>0.19897604449781936</v>
      </c>
      <c r="AI34">
        <v>2026</v>
      </c>
      <c r="AJ34">
        <v>72.05</v>
      </c>
      <c r="AK34" s="5">
        <f>AJ34/GGDP!G34</f>
        <v>0.45540736995133047</v>
      </c>
      <c r="AM34">
        <v>164.13</v>
      </c>
      <c r="AN34" s="4">
        <f t="shared" si="14"/>
        <v>92.08</v>
      </c>
      <c r="AO34" s="6">
        <f>AM34/GGDP!G34</f>
        <v>1.0374186208204286</v>
      </c>
      <c r="AP34" s="13">
        <f t="shared" si="15"/>
        <v>2.2780013879250522</v>
      </c>
      <c r="AQ34">
        <v>93.75</v>
      </c>
      <c r="AR34" s="6">
        <f>AQ34/GGDP!G34</f>
        <v>0.59256684153972561</v>
      </c>
      <c r="AT34">
        <v>2026</v>
      </c>
      <c r="AU34">
        <v>151.19999999999999</v>
      </c>
      <c r="AV34">
        <f t="shared" si="16"/>
        <v>57.449999999999989</v>
      </c>
      <c r="AW34" s="6">
        <f>AU34/GGDP!G34</f>
        <v>0.95569180203526949</v>
      </c>
      <c r="AX34">
        <f t="shared" si="17"/>
        <v>1.6127999999999998</v>
      </c>
      <c r="AY34">
        <v>174.44</v>
      </c>
      <c r="AZ34" s="8">
        <f>AY34/GGDP!G34</f>
        <v>1.1025851716073571</v>
      </c>
      <c r="BB34">
        <v>2026</v>
      </c>
      <c r="BC34">
        <v>190.77</v>
      </c>
      <c r="BD34">
        <f t="shared" si="18"/>
        <v>16.330000000000013</v>
      </c>
      <c r="BE34" s="4">
        <f>BC34/GGDP!G34</f>
        <v>1.2058024145123569</v>
      </c>
      <c r="BF34">
        <f t="shared" si="19"/>
        <v>1.0936138500343959</v>
      </c>
      <c r="BH34">
        <v>31.48</v>
      </c>
      <c r="BK34">
        <v>40.75</v>
      </c>
      <c r="BL34">
        <f t="shared" si="20"/>
        <v>9.27</v>
      </c>
      <c r="BM34" s="8">
        <f>BK34/GGDP!G34</f>
        <v>0.25756905378926742</v>
      </c>
      <c r="BO34">
        <f t="shared" si="21"/>
        <v>1.2944726810673444</v>
      </c>
    </row>
    <row r="35" spans="1:67" x14ac:dyDescent="0.35">
      <c r="A35">
        <v>28</v>
      </c>
      <c r="B35">
        <v>2027</v>
      </c>
      <c r="C35">
        <v>0.16598280802292262</v>
      </c>
      <c r="D35">
        <v>0.40380515759312319</v>
      </c>
      <c r="E35">
        <v>0.21783381088825216</v>
      </c>
      <c r="F35">
        <f t="shared" si="1"/>
        <v>0.78762177650429799</v>
      </c>
      <c r="G35">
        <v>6.9228428184715918E-2</v>
      </c>
      <c r="Y35">
        <f t="shared" si="22"/>
        <v>70.402017783871415</v>
      </c>
      <c r="Z35">
        <f t="shared" si="23"/>
        <v>171.27495446494669</v>
      </c>
      <c r="AA35">
        <f t="shared" si="24"/>
        <v>92.394748653518874</v>
      </c>
      <c r="AB35">
        <v>33.479999999999997</v>
      </c>
      <c r="AC35">
        <f>Y35/GGDP!$G35</f>
        <v>0.43125278887516943</v>
      </c>
      <c r="AD35">
        <f>Z35/GGDP!$G35</f>
        <v>1.049157454609168</v>
      </c>
      <c r="AE35">
        <f>AA35/GGDP!$G35</f>
        <v>0.56597089527423505</v>
      </c>
      <c r="AF35">
        <f>AB35/GGDP!$G35</f>
        <v>0.20508422664624806</v>
      </c>
      <c r="AI35">
        <v>2027</v>
      </c>
      <c r="AJ35">
        <v>72.41</v>
      </c>
      <c r="AK35" s="5">
        <f>AJ35/GGDP!G35</f>
        <v>0.44355283307810106</v>
      </c>
      <c r="AM35">
        <v>164.33</v>
      </c>
      <c r="AN35" s="4">
        <f t="shared" si="14"/>
        <v>91.920000000000016</v>
      </c>
      <c r="AO35" s="6">
        <f>AM35/GGDP!G35</f>
        <v>1.0066156202143952</v>
      </c>
      <c r="AP35" s="13">
        <f t="shared" si="15"/>
        <v>2.2694379229388209</v>
      </c>
      <c r="AQ35">
        <v>95.03</v>
      </c>
      <c r="AR35" s="6">
        <f>AQ35/GGDP!G35</f>
        <v>0.58211332312404285</v>
      </c>
      <c r="AT35">
        <v>2027</v>
      </c>
      <c r="AU35">
        <v>153.22</v>
      </c>
      <c r="AV35">
        <f t="shared" si="16"/>
        <v>58.19</v>
      </c>
      <c r="AW35" s="6">
        <f>AU35/GGDP!G35</f>
        <v>0.93856049004594178</v>
      </c>
      <c r="AX35">
        <f t="shared" si="17"/>
        <v>1.6123329474902661</v>
      </c>
      <c r="AY35">
        <v>176.16</v>
      </c>
      <c r="AZ35" s="8">
        <f>AY35/GGDP!G35</f>
        <v>1.0790811638591118</v>
      </c>
      <c r="BB35">
        <v>2027</v>
      </c>
      <c r="BC35">
        <v>192.35</v>
      </c>
      <c r="BD35">
        <f t="shared" si="18"/>
        <v>16.189999999999998</v>
      </c>
      <c r="BE35" s="4">
        <f>BC35/GGDP!G35</f>
        <v>1.1782542113323125</v>
      </c>
      <c r="BF35">
        <f t="shared" si="19"/>
        <v>1.0919050862851953</v>
      </c>
      <c r="BH35">
        <v>33.479999999999997</v>
      </c>
      <c r="BK35">
        <v>43.22</v>
      </c>
      <c r="BL35">
        <f t="shared" si="20"/>
        <v>9.740000000000002</v>
      </c>
      <c r="BM35" s="8">
        <f>BK35/GGDP!G35</f>
        <v>0.26474732006125573</v>
      </c>
      <c r="BO35">
        <f t="shared" si="21"/>
        <v>1.2909199522102748</v>
      </c>
    </row>
    <row r="36" spans="1:67" x14ac:dyDescent="0.35">
      <c r="A36">
        <v>29</v>
      </c>
      <c r="B36">
        <v>2028</v>
      </c>
      <c r="C36">
        <v>0.16442322919258875</v>
      </c>
      <c r="D36">
        <v>0.40234825690563991</v>
      </c>
      <c r="E36">
        <v>0.21774540189579894</v>
      </c>
      <c r="F36">
        <f t="shared" si="1"/>
        <v>0.78451688799402763</v>
      </c>
      <c r="G36">
        <v>7.276675331262282E-2</v>
      </c>
      <c r="Y36">
        <f t="shared" si="22"/>
        <v>70.664530486559528</v>
      </c>
      <c r="Z36">
        <f t="shared" si="23"/>
        <v>172.91808952992034</v>
      </c>
      <c r="AA36">
        <f t="shared" si="24"/>
        <v>93.580917161961395</v>
      </c>
      <c r="AB36">
        <v>35.64</v>
      </c>
      <c r="AC36">
        <f>Y36/GGDP!$G36</f>
        <v>0.41967294504430175</v>
      </c>
      <c r="AD36">
        <f>Z36/GGDP!$G36</f>
        <v>1.0269514760061786</v>
      </c>
      <c r="AE36">
        <f>AA36/GGDP!$G36</f>
        <v>0.55577216511439242</v>
      </c>
      <c r="AF36">
        <f>AB36/GGDP!$G36</f>
        <v>0.21166409312269865</v>
      </c>
      <c r="AI36">
        <v>2028</v>
      </c>
      <c r="AJ36">
        <v>72.680000000000007</v>
      </c>
      <c r="AK36" s="5">
        <f>AJ36/GGDP!G36</f>
        <v>0.43164271291127215</v>
      </c>
      <c r="AM36">
        <v>164.28</v>
      </c>
      <c r="AN36" s="4">
        <f t="shared" si="14"/>
        <v>91.6</v>
      </c>
      <c r="AO36" s="6">
        <f>AM36/GGDP!G36</f>
        <v>0.97565031476422381</v>
      </c>
      <c r="AP36" s="13">
        <f t="shared" si="15"/>
        <v>2.2603192074848648</v>
      </c>
      <c r="AQ36">
        <v>96.25</v>
      </c>
      <c r="AR36" s="6">
        <f>AQ36/GGDP!G36</f>
        <v>0.57162370827889297</v>
      </c>
      <c r="AT36">
        <v>2028</v>
      </c>
      <c r="AU36">
        <v>155.09</v>
      </c>
      <c r="AV36">
        <f t="shared" si="16"/>
        <v>58.84</v>
      </c>
      <c r="AW36" s="6">
        <f>AU36/GGDP!G36</f>
        <v>0.92107138615037421</v>
      </c>
      <c r="AX36">
        <f t="shared" si="17"/>
        <v>1.6113246753246753</v>
      </c>
      <c r="AY36">
        <v>177.85</v>
      </c>
      <c r="AZ36" s="8">
        <f>AY36/GGDP!G36</f>
        <v>1.0562418339470245</v>
      </c>
      <c r="BB36">
        <v>2028</v>
      </c>
      <c r="BC36">
        <v>193.89</v>
      </c>
      <c r="BD36">
        <f t="shared" si="18"/>
        <v>16.039999999999992</v>
      </c>
      <c r="BE36" s="4">
        <f>BC36/GGDP!G36</f>
        <v>1.1515025537474759</v>
      </c>
      <c r="BF36">
        <f t="shared" si="19"/>
        <v>1.0901883609783525</v>
      </c>
      <c r="BH36">
        <v>35.64</v>
      </c>
      <c r="BK36">
        <v>45.91</v>
      </c>
      <c r="BL36">
        <f t="shared" si="20"/>
        <v>10.269999999999996</v>
      </c>
      <c r="BM36" s="8">
        <f>BK36/GGDP!G36</f>
        <v>0.27265708516450882</v>
      </c>
      <c r="BO36">
        <f t="shared" si="21"/>
        <v>1.2881593714927047</v>
      </c>
    </row>
    <row r="37" spans="1:67" x14ac:dyDescent="0.35">
      <c r="A37">
        <v>30</v>
      </c>
      <c r="B37">
        <v>2029</v>
      </c>
      <c r="C37">
        <v>0.16278082987181205</v>
      </c>
      <c r="D37">
        <v>0.40088882933583458</v>
      </c>
      <c r="E37">
        <v>0.21747286613962213</v>
      </c>
      <c r="F37">
        <f t="shared" si="1"/>
        <v>0.7811425253472688</v>
      </c>
      <c r="G37">
        <v>7.6591137333668097E-2</v>
      </c>
      <c r="Y37">
        <f t="shared" si="22"/>
        <v>70.868707033094708</v>
      </c>
      <c r="Z37">
        <f t="shared" si="23"/>
        <v>174.53205651681753</v>
      </c>
      <c r="AA37">
        <f t="shared" si="24"/>
        <v>94.679581436174544</v>
      </c>
      <c r="AB37">
        <v>37.979999999999997</v>
      </c>
      <c r="AC37">
        <f>Y37/GGDP!$G37</f>
        <v>0.40822987922289578</v>
      </c>
      <c r="AD37">
        <f>Z37/GGDP!$G37</f>
        <v>1.0053689891521749</v>
      </c>
      <c r="AE37">
        <f>AA37/GGDP!$G37</f>
        <v>0.54538929398718061</v>
      </c>
      <c r="AF37">
        <f>AB37/GGDP!$G37</f>
        <v>0.21877880184331797</v>
      </c>
      <c r="AI37">
        <v>2029</v>
      </c>
      <c r="AJ37">
        <v>72.89</v>
      </c>
      <c r="AK37" s="5">
        <f>AJ37/GGDP!G37</f>
        <v>0.41987327188940093</v>
      </c>
      <c r="AM37">
        <v>164.08</v>
      </c>
      <c r="AN37" s="4">
        <f t="shared" si="14"/>
        <v>91.190000000000012</v>
      </c>
      <c r="AO37" s="6">
        <f>AM37/GGDP!G37</f>
        <v>0.94516129032258078</v>
      </c>
      <c r="AP37" s="13">
        <f t="shared" si="15"/>
        <v>2.2510632459871038</v>
      </c>
      <c r="AQ37">
        <v>97.38</v>
      </c>
      <c r="AR37" s="6">
        <f>AQ37/GGDP!G37</f>
        <v>0.56094470046082945</v>
      </c>
      <c r="AT37">
        <v>2029</v>
      </c>
      <c r="AU37">
        <v>156.74</v>
      </c>
      <c r="AV37">
        <f t="shared" si="16"/>
        <v>59.360000000000014</v>
      </c>
      <c r="AW37" s="6">
        <f>AU37/GGDP!G37</f>
        <v>0.90288018433179729</v>
      </c>
      <c r="AX37">
        <f t="shared" si="17"/>
        <v>1.6095707537482031</v>
      </c>
      <c r="AY37">
        <v>179.51</v>
      </c>
      <c r="AZ37" s="8">
        <f>AY37/GGDP!G37</f>
        <v>1.0340437788018433</v>
      </c>
      <c r="BB37">
        <v>2029</v>
      </c>
      <c r="BC37">
        <v>195.41</v>
      </c>
      <c r="BD37">
        <f t="shared" si="18"/>
        <v>15.900000000000006</v>
      </c>
      <c r="BE37" s="4">
        <f>BC37/GGDP!G37</f>
        <v>1.1256336405529954</v>
      </c>
      <c r="BF37">
        <f t="shared" si="19"/>
        <v>1.0885744526767311</v>
      </c>
      <c r="BH37">
        <v>37.979999999999997</v>
      </c>
      <c r="BK37">
        <v>48.81</v>
      </c>
      <c r="BL37">
        <f t="shared" si="20"/>
        <v>10.830000000000005</v>
      </c>
      <c r="BM37" s="8">
        <f>BK37/GGDP!G37</f>
        <v>0.28116359447004613</v>
      </c>
      <c r="BO37">
        <f t="shared" si="21"/>
        <v>1.2851500789889416</v>
      </c>
    </row>
    <row r="38" spans="1:67" x14ac:dyDescent="0.35">
      <c r="A38">
        <v>31</v>
      </c>
      <c r="B38">
        <v>2030</v>
      </c>
      <c r="C38">
        <v>0.1610989834843774</v>
      </c>
      <c r="D38">
        <v>0.39941787391678235</v>
      </c>
      <c r="E38">
        <v>0.21701836784194392</v>
      </c>
      <c r="F38">
        <f t="shared" si="1"/>
        <v>0.7775352252431037</v>
      </c>
      <c r="G38">
        <v>8.0681253107906525E-2</v>
      </c>
      <c r="Y38">
        <f t="shared" si="22"/>
        <v>71.043715501553436</v>
      </c>
      <c r="Z38">
        <f t="shared" si="23"/>
        <v>176.11685542563828</v>
      </c>
      <c r="AA38">
        <f t="shared" si="24"/>
        <v>95.690741476158337</v>
      </c>
      <c r="AB38">
        <v>40.47</v>
      </c>
      <c r="AC38">
        <f>Y38/GGDP!$G38</f>
        <v>0.39713631562163026</v>
      </c>
      <c r="AD38">
        <f>Z38/GGDP!$G38</f>
        <v>0.98449804586974277</v>
      </c>
      <c r="AE38">
        <f>AA38/GGDP!$G38</f>
        <v>0.53491386592966816</v>
      </c>
      <c r="AF38">
        <f>AB38/GGDP!$G38</f>
        <v>0.22622840851920176</v>
      </c>
      <c r="AI38">
        <v>2030</v>
      </c>
      <c r="AJ38">
        <v>73.069999999999993</v>
      </c>
      <c r="AK38" s="5">
        <f>AJ38/GGDP!G38</f>
        <v>0.40846330147017718</v>
      </c>
      <c r="AM38">
        <v>163.80000000000001</v>
      </c>
      <c r="AN38" s="4">
        <f t="shared" si="14"/>
        <v>90.730000000000018</v>
      </c>
      <c r="AO38" s="6">
        <f>AM38/GGDP!G38</f>
        <v>0.91564648666778481</v>
      </c>
      <c r="AP38" s="13">
        <f t="shared" si="15"/>
        <v>2.2416860544683184</v>
      </c>
      <c r="AQ38">
        <v>98.42</v>
      </c>
      <c r="AR38" s="6">
        <f>AQ38/GGDP!G38</f>
        <v>0.55017049583542965</v>
      </c>
      <c r="AT38">
        <v>2030</v>
      </c>
      <c r="AU38">
        <v>158.18</v>
      </c>
      <c r="AV38">
        <f t="shared" si="16"/>
        <v>59.760000000000005</v>
      </c>
      <c r="AW38" s="6">
        <f>AU38/GGDP!G38</f>
        <v>0.8842305327296105</v>
      </c>
      <c r="AX38">
        <f t="shared" si="17"/>
        <v>1.6071936598252388</v>
      </c>
      <c r="AY38">
        <v>181.14</v>
      </c>
      <c r="AZ38" s="8">
        <f>AY38/GGDP!G38</f>
        <v>1.0125775616300521</v>
      </c>
      <c r="BB38">
        <v>2030</v>
      </c>
      <c r="BC38">
        <v>196.93</v>
      </c>
      <c r="BD38">
        <f t="shared" si="18"/>
        <v>15.79000000000002</v>
      </c>
      <c r="BE38" s="4">
        <f>BC38/GGDP!G38</f>
        <v>1.1008440941360613</v>
      </c>
      <c r="BF38">
        <f t="shared" si="19"/>
        <v>1.0871701446395055</v>
      </c>
      <c r="BH38">
        <v>40.47</v>
      </c>
      <c r="BK38">
        <v>51.92</v>
      </c>
      <c r="BL38">
        <f t="shared" si="20"/>
        <v>11.450000000000003</v>
      </c>
      <c r="BM38" s="8">
        <f>BK38/GGDP!G38</f>
        <v>0.29023422214768857</v>
      </c>
      <c r="BO38">
        <f t="shared" si="21"/>
        <v>1.2829256239189524</v>
      </c>
    </row>
    <row r="39" spans="1:67" x14ac:dyDescent="0.35">
      <c r="A39">
        <v>32</v>
      </c>
      <c r="B39">
        <v>2031</v>
      </c>
      <c r="C39">
        <v>0.1594625786642859</v>
      </c>
      <c r="D39">
        <v>0.39792696470178346</v>
      </c>
      <c r="E39">
        <v>0.21640572262265098</v>
      </c>
      <c r="F39">
        <f t="shared" si="1"/>
        <v>0.77379526598872039</v>
      </c>
      <c r="G39">
        <v>8.4940658528700974E-2</v>
      </c>
      <c r="Y39">
        <f t="shared" si="22"/>
        <v>71.199278584627876</v>
      </c>
      <c r="Z39">
        <f t="shared" si="23"/>
        <v>177.6724862563826</v>
      </c>
      <c r="AA39">
        <f t="shared" si="24"/>
        <v>96.624119974604909</v>
      </c>
      <c r="AB39">
        <v>43.08</v>
      </c>
      <c r="AC39">
        <f>Y39/GGDP!$G39</f>
        <v>0.38638562210141569</v>
      </c>
      <c r="AD39">
        <f>Z39/GGDP!$G39</f>
        <v>0.96419648481240894</v>
      </c>
      <c r="AE39">
        <f>AA39/GGDP!$G39</f>
        <v>0.52436164310308186</v>
      </c>
      <c r="AF39">
        <f>AB39/GGDP!$G39</f>
        <v>0.23378737721821238</v>
      </c>
      <c r="AI39">
        <v>2031</v>
      </c>
      <c r="AJ39">
        <v>73.23</v>
      </c>
      <c r="AK39" s="5">
        <f>AJ39/GGDP!G39</f>
        <v>0.39740598035491398</v>
      </c>
      <c r="AM39">
        <v>163.51</v>
      </c>
      <c r="AN39" s="4">
        <f t="shared" si="14"/>
        <v>90.279999999999987</v>
      </c>
      <c r="AO39" s="6">
        <f>AM39/GGDP!G39</f>
        <v>0.88733923047701735</v>
      </c>
      <c r="AP39" s="13">
        <f t="shared" si="15"/>
        <v>2.2328280759251671</v>
      </c>
      <c r="AQ39">
        <v>99.38</v>
      </c>
      <c r="AR39" s="6">
        <f>AQ39/GGDP!G39</f>
        <v>0.539317306126879</v>
      </c>
      <c r="AT39">
        <v>2031</v>
      </c>
      <c r="AU39">
        <v>159.44</v>
      </c>
      <c r="AV39">
        <f t="shared" si="16"/>
        <v>60.06</v>
      </c>
      <c r="AW39" s="6">
        <f>AU39/GGDP!G39</f>
        <v>0.86525207575839791</v>
      </c>
      <c r="AX39">
        <f t="shared" si="17"/>
        <v>1.6043469510968003</v>
      </c>
      <c r="AY39">
        <v>182.74</v>
      </c>
      <c r="AZ39" s="8">
        <f>AY39/GGDP!G39</f>
        <v>0.99169696640798832</v>
      </c>
      <c r="BB39">
        <v>2031</v>
      </c>
      <c r="BC39">
        <v>198.41</v>
      </c>
      <c r="BD39">
        <f t="shared" si="18"/>
        <v>15.669999999999987</v>
      </c>
      <c r="BE39" s="4">
        <f>BC39/GGDP!G39</f>
        <v>1.0767352254843436</v>
      </c>
      <c r="BF39">
        <f t="shared" si="19"/>
        <v>1.0857502462515047</v>
      </c>
      <c r="BH39">
        <v>43.08</v>
      </c>
      <c r="BK39">
        <v>55.18</v>
      </c>
      <c r="BL39">
        <f t="shared" si="20"/>
        <v>12.100000000000001</v>
      </c>
      <c r="BM39" s="8">
        <f>BK39/GGDP!G39</f>
        <v>0.29945189124654037</v>
      </c>
      <c r="BO39">
        <f t="shared" si="21"/>
        <v>1.2808727948003715</v>
      </c>
    </row>
    <row r="40" spans="1:67" x14ac:dyDescent="0.35">
      <c r="A40">
        <v>33</v>
      </c>
      <c r="B40">
        <v>2032</v>
      </c>
      <c r="C40">
        <v>0.15785511485847026</v>
      </c>
      <c r="D40">
        <v>0.39639077690785507</v>
      </c>
      <c r="E40">
        <v>0.21571453153230663</v>
      </c>
      <c r="F40">
        <f t="shared" si="1"/>
        <v>0.7699604232986319</v>
      </c>
      <c r="G40">
        <v>8.9321395341742812E-2</v>
      </c>
      <c r="Y40">
        <f t="shared" si="22"/>
        <v>71.354841667702303</v>
      </c>
      <c r="Z40">
        <f t="shared" si="23"/>
        <v>179.17950362366614</v>
      </c>
      <c r="AA40">
        <f t="shared" si="24"/>
        <v>97.508885009590742</v>
      </c>
      <c r="AB40">
        <v>45.78</v>
      </c>
      <c r="AC40">
        <f>Y40/GGDP!$G40</f>
        <v>0.3761060598128943</v>
      </c>
      <c r="AD40">
        <f>Z40/GGDP!$G40</f>
        <v>0.94444182808173172</v>
      </c>
      <c r="AE40">
        <f>AA40/GGDP!$G40</f>
        <v>0.51396207574104336</v>
      </c>
      <c r="AF40">
        <f>AB40/GGDP!$G40</f>
        <v>0.24130297280202403</v>
      </c>
      <c r="AI40">
        <v>2032</v>
      </c>
      <c r="AJ40">
        <v>73.39</v>
      </c>
      <c r="AK40" s="5">
        <f>AJ40/GGDP!G40</f>
        <v>0.38683322791482183</v>
      </c>
      <c r="AM40">
        <v>163.22</v>
      </c>
      <c r="AN40" s="4">
        <f t="shared" si="14"/>
        <v>89.83</v>
      </c>
      <c r="AO40" s="6">
        <f>AM40/GGDP!G40</f>
        <v>0.86032047227493147</v>
      </c>
      <c r="AP40" s="13">
        <f t="shared" si="15"/>
        <v>2.2240087205341328</v>
      </c>
      <c r="AQ40">
        <v>100.29</v>
      </c>
      <c r="AR40" s="6">
        <f>AQ40/GGDP!G40</f>
        <v>0.52862112586970278</v>
      </c>
      <c r="AT40">
        <v>2032</v>
      </c>
      <c r="AU40">
        <v>160.55000000000001</v>
      </c>
      <c r="AV40">
        <f t="shared" si="16"/>
        <v>60.260000000000005</v>
      </c>
      <c r="AW40" s="6">
        <f>AU40/GGDP!G40</f>
        <v>0.84624710099093403</v>
      </c>
      <c r="AX40">
        <f t="shared" si="17"/>
        <v>1.6008575132116862</v>
      </c>
      <c r="AY40">
        <v>184.29</v>
      </c>
      <c r="AZ40" s="8">
        <f>AY40/GGDP!G40</f>
        <v>0.97137887413029722</v>
      </c>
      <c r="BB40">
        <v>2032</v>
      </c>
      <c r="BC40">
        <v>199.85</v>
      </c>
      <c r="BD40">
        <f t="shared" si="18"/>
        <v>15.560000000000002</v>
      </c>
      <c r="BE40" s="4">
        <f>BC40/GGDP!G40</f>
        <v>1.0533944760699978</v>
      </c>
      <c r="BF40">
        <f t="shared" si="19"/>
        <v>1.0844321449888763</v>
      </c>
      <c r="BH40">
        <v>45.78</v>
      </c>
      <c r="BK40">
        <v>58.56</v>
      </c>
      <c r="BL40">
        <f t="shared" si="20"/>
        <v>12.780000000000001</v>
      </c>
      <c r="BM40" s="8">
        <f>BK40/GGDP!G40</f>
        <v>0.30866540164452877</v>
      </c>
      <c r="BO40">
        <f t="shared" si="21"/>
        <v>1.2791612057667103</v>
      </c>
    </row>
    <row r="41" spans="1:67" x14ac:dyDescent="0.35">
      <c r="A41">
        <v>34</v>
      </c>
      <c r="B41">
        <v>2033</v>
      </c>
      <c r="C41">
        <v>0.15629980661750642</v>
      </c>
      <c r="D41">
        <v>0.39479779841468859</v>
      </c>
      <c r="E41">
        <v>0.21495207939307651</v>
      </c>
      <c r="F41">
        <f t="shared" si="1"/>
        <v>0.76604968442527144</v>
      </c>
      <c r="G41">
        <v>9.3779759655354858E-2</v>
      </c>
      <c r="Y41">
        <f t="shared" si="22"/>
        <v>71.510404750776729</v>
      </c>
      <c r="Z41">
        <f t="shared" si="23"/>
        <v>180.62818483479677</v>
      </c>
      <c r="AA41">
        <f t="shared" si="24"/>
        <v>98.354759273807943</v>
      </c>
      <c r="AB41">
        <v>48.57</v>
      </c>
      <c r="AC41">
        <f>Y41/GGDP!$G41</f>
        <v>0.3662504724751689</v>
      </c>
      <c r="AD41">
        <f>Z41/GGDP!$G41</f>
        <v>0.92511234230369666</v>
      </c>
      <c r="AE41">
        <f>AA41/GGDP!$G41</f>
        <v>0.50373756350221732</v>
      </c>
      <c r="AF41">
        <f>AB41/GGDP!$G41</f>
        <v>0.24875800256081945</v>
      </c>
      <c r="AI41">
        <v>2033</v>
      </c>
      <c r="AJ41">
        <v>73.55</v>
      </c>
      <c r="AK41" s="5">
        <f>AJ41/GGDP!G41</f>
        <v>0.37669654289372601</v>
      </c>
      <c r="AM41">
        <v>162.94999999999999</v>
      </c>
      <c r="AN41" s="4">
        <f t="shared" si="14"/>
        <v>89.399999999999991</v>
      </c>
      <c r="AO41" s="6">
        <f>AM41/GGDP!G41</f>
        <v>0.83457106274007675</v>
      </c>
      <c r="AP41" s="13">
        <f t="shared" si="15"/>
        <v>2.2154996600951731</v>
      </c>
      <c r="AQ41">
        <v>101.16</v>
      </c>
      <c r="AR41" s="6">
        <f>AQ41/GGDP!G41</f>
        <v>0.51810499359795137</v>
      </c>
      <c r="AT41">
        <v>2033</v>
      </c>
      <c r="AU41">
        <v>161.58000000000001</v>
      </c>
      <c r="AV41">
        <f t="shared" si="16"/>
        <v>60.420000000000016</v>
      </c>
      <c r="AW41" s="6">
        <f>AU41/GGDP!G41</f>
        <v>0.82755441741357239</v>
      </c>
      <c r="AX41">
        <f t="shared" si="17"/>
        <v>1.5972716488730725</v>
      </c>
      <c r="AY41">
        <v>185.78</v>
      </c>
      <c r="AZ41" s="8">
        <f>AY41/GGDP!G41</f>
        <v>0.95149807938540332</v>
      </c>
      <c r="BB41">
        <v>2033</v>
      </c>
      <c r="BC41">
        <v>201.21</v>
      </c>
      <c r="BD41">
        <f t="shared" si="18"/>
        <v>15.430000000000007</v>
      </c>
      <c r="BE41" s="4">
        <f>BC41/GGDP!G41</f>
        <v>1.0305249679897568</v>
      </c>
      <c r="BF41">
        <f t="shared" si="19"/>
        <v>1.0830552266121218</v>
      </c>
      <c r="BH41">
        <v>48.57</v>
      </c>
      <c r="BK41">
        <v>62.04</v>
      </c>
      <c r="BL41">
        <f t="shared" si="20"/>
        <v>13.469999999999999</v>
      </c>
      <c r="BM41" s="8">
        <f>BK41/GGDP!G41</f>
        <v>0.31774647887323942</v>
      </c>
      <c r="BO41">
        <f t="shared" si="21"/>
        <v>1.2773316862260655</v>
      </c>
    </row>
    <row r="42" spans="1:67" x14ac:dyDescent="0.35">
      <c r="A42">
        <v>35</v>
      </c>
      <c r="B42">
        <v>2034</v>
      </c>
      <c r="C42">
        <v>0.15481215481215482</v>
      </c>
      <c r="D42">
        <v>0.39312039312039315</v>
      </c>
      <c r="E42">
        <v>0.21420021420021423</v>
      </c>
      <c r="F42">
        <f t="shared" si="1"/>
        <v>0.76213276213276226</v>
      </c>
      <c r="G42">
        <v>9.8260439609835021E-2</v>
      </c>
      <c r="Y42">
        <f t="shared" si="22"/>
        <v>71.675690526543306</v>
      </c>
      <c r="Z42">
        <f t="shared" si="23"/>
        <v>182.01852988977447</v>
      </c>
      <c r="AA42">
        <f t="shared" si="24"/>
        <v>99.181188152640857</v>
      </c>
      <c r="AB42">
        <v>51.4</v>
      </c>
      <c r="AC42">
        <f>Y42/GGDP!$G42</f>
        <v>0.35684402333238724</v>
      </c>
      <c r="AD42">
        <f>Z42/GGDP!$G42</f>
        <v>0.90619600662040456</v>
      </c>
      <c r="AE42">
        <f>AA42/GGDP!$G42</f>
        <v>0.49378267525958802</v>
      </c>
      <c r="AF42">
        <f>AB42/GGDP!$G42</f>
        <v>0.25589963158418799</v>
      </c>
      <c r="AI42">
        <v>2034</v>
      </c>
      <c r="AJ42">
        <v>73.72</v>
      </c>
      <c r="AK42" s="5">
        <f>AJ42/GGDP!G42</f>
        <v>0.36702180623319725</v>
      </c>
      <c r="AM42">
        <v>162.71</v>
      </c>
      <c r="AN42" s="4">
        <f t="shared" si="14"/>
        <v>88.990000000000009</v>
      </c>
      <c r="AO42" s="6">
        <f>AM42/GGDP!G42</f>
        <v>0.81006671313352585</v>
      </c>
      <c r="AP42" s="13">
        <f t="shared" si="15"/>
        <v>2.2071351058057518</v>
      </c>
      <c r="AQ42">
        <v>102.01</v>
      </c>
      <c r="AR42" s="6">
        <f>AQ42/GGDP!G42</f>
        <v>0.50786617544558399</v>
      </c>
      <c r="AT42">
        <v>2034</v>
      </c>
      <c r="AU42">
        <v>162.56</v>
      </c>
      <c r="AV42">
        <f t="shared" si="16"/>
        <v>60.55</v>
      </c>
      <c r="AW42" s="6">
        <f>AU42/GGDP!G42</f>
        <v>0.80931992432540079</v>
      </c>
      <c r="AX42">
        <f t="shared" si="17"/>
        <v>1.5935692579158904</v>
      </c>
      <c r="AY42">
        <v>187.21</v>
      </c>
      <c r="AZ42" s="8">
        <f>AY42/GGDP!G42</f>
        <v>0.9320422184606193</v>
      </c>
      <c r="BB42">
        <v>2034</v>
      </c>
      <c r="BC42">
        <v>202.5</v>
      </c>
      <c r="BD42">
        <f t="shared" si="18"/>
        <v>15.289999999999992</v>
      </c>
      <c r="BE42" s="4">
        <f>BC42/GGDP!G42</f>
        <v>1.0081648909688339</v>
      </c>
      <c r="BF42">
        <f t="shared" si="19"/>
        <v>1.0816729875540836</v>
      </c>
      <c r="BH42">
        <v>51.4</v>
      </c>
      <c r="BK42">
        <v>65.58</v>
      </c>
      <c r="BL42">
        <f t="shared" si="20"/>
        <v>14.18</v>
      </c>
      <c r="BM42" s="8">
        <f>BK42/GGDP!G42</f>
        <v>0.32649606691227717</v>
      </c>
      <c r="BO42">
        <f t="shared" si="21"/>
        <v>1.2758754863813229</v>
      </c>
    </row>
    <row r="43" spans="1:67" x14ac:dyDescent="0.35">
      <c r="A43">
        <v>36</v>
      </c>
      <c r="B43">
        <v>2035</v>
      </c>
      <c r="C43">
        <v>0.15334800116235628</v>
      </c>
      <c r="D43">
        <v>0.39140271493212675</v>
      </c>
      <c r="E43">
        <v>0.21347918136908964</v>
      </c>
      <c r="F43">
        <f t="shared" si="1"/>
        <v>0.75822989746357261</v>
      </c>
      <c r="G43">
        <v>0.10273016250259943</v>
      </c>
      <c r="Y43">
        <f t="shared" si="22"/>
        <v>71.840976302309898</v>
      </c>
      <c r="Z43">
        <f t="shared" si="23"/>
        <v>183.34081609590712</v>
      </c>
      <c r="AA43">
        <f t="shared" si="24"/>
        <v>99.997894338781592</v>
      </c>
      <c r="AB43">
        <v>54.27</v>
      </c>
      <c r="AC43">
        <f>Y43/GGDP!$G43</f>
        <v>0.34784765555759406</v>
      </c>
      <c r="AD43">
        <f>Z43/GGDP!$G43</f>
        <v>0.88772002176878473</v>
      </c>
      <c r="AE43">
        <f>AA43/GGDP!$G43</f>
        <v>0.48418096324399162</v>
      </c>
      <c r="AF43">
        <f>AB43/GGDP!$G43</f>
        <v>0.26277054180990655</v>
      </c>
      <c r="AI43">
        <v>2035</v>
      </c>
      <c r="AJ43">
        <v>73.89</v>
      </c>
      <c r="AK43" s="5">
        <f>AJ43/GGDP!G43</f>
        <v>0.35776884714085122</v>
      </c>
      <c r="AM43">
        <v>162.47999999999999</v>
      </c>
      <c r="AN43" s="4">
        <f t="shared" si="14"/>
        <v>88.589999999999989</v>
      </c>
      <c r="AO43" s="6">
        <f>AM43/GGDP!G43</f>
        <v>0.78671379460611046</v>
      </c>
      <c r="AP43" s="13">
        <f t="shared" si="15"/>
        <v>2.1989443767762888</v>
      </c>
      <c r="AQ43">
        <v>102.85</v>
      </c>
      <c r="AR43" s="6">
        <f>AQ43/GGDP!G43</f>
        <v>0.49799060669152179</v>
      </c>
      <c r="AT43">
        <v>2035</v>
      </c>
      <c r="AU43">
        <v>163.51</v>
      </c>
      <c r="AV43">
        <f t="shared" si="16"/>
        <v>60.66</v>
      </c>
      <c r="AW43" s="6">
        <f>AU43/GGDP!G43</f>
        <v>0.79170096354040576</v>
      </c>
      <c r="AX43">
        <f t="shared" si="17"/>
        <v>1.5897909577053961</v>
      </c>
      <c r="AY43">
        <v>188.57</v>
      </c>
      <c r="AZ43" s="8">
        <f>AY43/GGDP!G43</f>
        <v>0.91303926790296808</v>
      </c>
      <c r="BB43">
        <v>2035</v>
      </c>
      <c r="BC43">
        <v>203.72</v>
      </c>
      <c r="BD43">
        <f t="shared" si="18"/>
        <v>15.150000000000006</v>
      </c>
      <c r="BE43" s="4">
        <f>BC43/GGDP!G43</f>
        <v>0.98639422844138869</v>
      </c>
      <c r="BF43">
        <f t="shared" si="19"/>
        <v>1.0803415177387707</v>
      </c>
      <c r="BH43">
        <v>54.27</v>
      </c>
      <c r="BK43">
        <v>69.16</v>
      </c>
      <c r="BL43">
        <f t="shared" si="20"/>
        <v>14.889999999999993</v>
      </c>
      <c r="BM43" s="8">
        <f>BK43/GGDP!G43</f>
        <v>0.33486660533578655</v>
      </c>
      <c r="BO43">
        <f t="shared" si="21"/>
        <v>1.2743688962594435</v>
      </c>
    </row>
    <row r="44" spans="1:67" x14ac:dyDescent="0.35">
      <c r="A44">
        <v>37</v>
      </c>
      <c r="B44">
        <v>2036</v>
      </c>
      <c r="C44">
        <v>0.15194730578241061</v>
      </c>
      <c r="D44">
        <v>0.38960479336807974</v>
      </c>
      <c r="E44">
        <v>0.21276726720564695</v>
      </c>
      <c r="F44">
        <f t="shared" si="1"/>
        <v>0.75431936635613728</v>
      </c>
      <c r="G44">
        <v>0.10718072573044299</v>
      </c>
      <c r="Y44">
        <f t="shared" si="22"/>
        <v>72.006262078076475</v>
      </c>
      <c r="Z44">
        <f t="shared" si="23"/>
        <v>184.60476614588686</v>
      </c>
      <c r="AA44">
        <f t="shared" si="24"/>
        <v>100.82432321761451</v>
      </c>
      <c r="AB44">
        <v>57.17</v>
      </c>
      <c r="AC44">
        <f>Y44/GGDP!$G44</f>
        <v>0.33922015394580707</v>
      </c>
      <c r="AD44">
        <f>Z44/GGDP!$G44</f>
        <v>0.86966960072495803</v>
      </c>
      <c r="AE44">
        <f>AA44/GGDP!$G44</f>
        <v>0.47498150100162295</v>
      </c>
      <c r="AF44">
        <f>AB44/GGDP!$G44</f>
        <v>0.26932680077260091</v>
      </c>
      <c r="AI44">
        <v>2036</v>
      </c>
      <c r="AJ44">
        <v>74.06</v>
      </c>
      <c r="AK44" s="5">
        <f>AJ44/GGDP!G44</f>
        <v>0.34889527488575872</v>
      </c>
      <c r="AM44">
        <v>162.28</v>
      </c>
      <c r="AN44" s="4">
        <f t="shared" si="14"/>
        <v>88.22</v>
      </c>
      <c r="AO44" s="6">
        <f>AM44/GGDP!G44</f>
        <v>0.76449804494276152</v>
      </c>
      <c r="AP44" s="13">
        <f t="shared" si="15"/>
        <v>2.1911963273021873</v>
      </c>
      <c r="AQ44">
        <v>103.7</v>
      </c>
      <c r="AR44" s="6">
        <f>AQ44/GGDP!G44</f>
        <v>0.48852876054082062</v>
      </c>
      <c r="AT44">
        <v>2036</v>
      </c>
      <c r="AU44">
        <v>164.47</v>
      </c>
      <c r="AV44">
        <f t="shared" si="16"/>
        <v>60.769999999999996</v>
      </c>
      <c r="AW44" s="6">
        <f>AU44/GGDP!G44</f>
        <v>0.77481509398407689</v>
      </c>
      <c r="AX44">
        <f t="shared" si="17"/>
        <v>1.5860173577627772</v>
      </c>
      <c r="AY44">
        <v>189.87</v>
      </c>
      <c r="AZ44" s="8">
        <f>AY44/GGDP!G44</f>
        <v>0.89447401893814482</v>
      </c>
      <c r="BB44">
        <v>2036</v>
      </c>
      <c r="BC44">
        <v>204.87</v>
      </c>
      <c r="BD44">
        <f t="shared" si="18"/>
        <v>15</v>
      </c>
      <c r="BE44" s="4">
        <f>BC44/GGDP!G44</f>
        <v>0.9651387383992085</v>
      </c>
      <c r="BF44">
        <f t="shared" si="19"/>
        <v>1.0790014220255966</v>
      </c>
      <c r="BH44">
        <v>57.17</v>
      </c>
      <c r="BK44">
        <v>72.78</v>
      </c>
      <c r="BL44">
        <f t="shared" si="20"/>
        <v>15.61</v>
      </c>
      <c r="BM44" s="8">
        <f>BK44/GGDP!G44</f>
        <v>0.34286521882508125</v>
      </c>
      <c r="BO44">
        <f t="shared" si="21"/>
        <v>1.2730453034808467</v>
      </c>
    </row>
    <row r="45" spans="1:67" x14ac:dyDescent="0.35">
      <c r="A45">
        <v>38</v>
      </c>
      <c r="B45">
        <v>2037</v>
      </c>
      <c r="C45">
        <v>0.15060460964129202</v>
      </c>
      <c r="D45">
        <v>0.38774143807823408</v>
      </c>
      <c r="E45">
        <v>0.21210030839149491</v>
      </c>
      <c r="F45">
        <f t="shared" si="1"/>
        <v>0.75044635611102106</v>
      </c>
      <c r="G45">
        <v>0.11157350622043104</v>
      </c>
      <c r="Y45">
        <f t="shared" si="22"/>
        <v>72.171547853843066</v>
      </c>
      <c r="Z45">
        <f t="shared" si="23"/>
        <v>185.81038003971369</v>
      </c>
      <c r="AA45">
        <f t="shared" si="24"/>
        <v>101.65075209644741</v>
      </c>
      <c r="AB45">
        <v>60.09</v>
      </c>
      <c r="AC45">
        <f>Y45/GGDP!$G45</f>
        <v>0.33095587588317088</v>
      </c>
      <c r="AD45">
        <f>Z45/GGDP!$G45</f>
        <v>0.85206759315684732</v>
      </c>
      <c r="AE45">
        <f>AA45/GGDP!$G45</f>
        <v>0.46613817625738252</v>
      </c>
      <c r="AF45">
        <f>AB45/GGDP!$G45</f>
        <v>0.2755537212821571</v>
      </c>
      <c r="AI45">
        <v>2037</v>
      </c>
      <c r="AJ45">
        <v>74.23</v>
      </c>
      <c r="AK45" s="5">
        <f>AJ45/GGDP!G45</f>
        <v>0.34039528591736601</v>
      </c>
      <c r="AM45">
        <v>162.11000000000001</v>
      </c>
      <c r="AN45" s="4">
        <f t="shared" si="14"/>
        <v>87.88000000000001</v>
      </c>
      <c r="AO45" s="6">
        <f>AM45/GGDP!G45</f>
        <v>0.7433851515568396</v>
      </c>
      <c r="AP45" s="13">
        <f t="shared" si="15"/>
        <v>2.1838879159369529</v>
      </c>
      <c r="AQ45">
        <v>104.55</v>
      </c>
      <c r="AR45" s="6">
        <f>AQ45/GGDP!G45</f>
        <v>0.47943320951987894</v>
      </c>
      <c r="AT45">
        <v>2037</v>
      </c>
      <c r="AU45">
        <v>165.45</v>
      </c>
      <c r="AV45">
        <f t="shared" si="16"/>
        <v>60.899999999999991</v>
      </c>
      <c r="AW45" s="6">
        <f>AU45/GGDP!G45</f>
        <v>0.75870133443389731</v>
      </c>
      <c r="AX45">
        <f t="shared" si="17"/>
        <v>1.5824964131994261</v>
      </c>
      <c r="AY45">
        <v>191.11</v>
      </c>
      <c r="AZ45" s="8">
        <f>AY45/GGDP!G45</f>
        <v>0.8763699729444675</v>
      </c>
      <c r="BB45">
        <v>2037</v>
      </c>
      <c r="BC45">
        <v>205.96</v>
      </c>
      <c r="BD45">
        <f t="shared" si="18"/>
        <v>14.849999999999994</v>
      </c>
      <c r="BE45" s="4">
        <f>BC45/GGDP!G45</f>
        <v>0.94446737286192517</v>
      </c>
      <c r="BF45">
        <f t="shared" si="19"/>
        <v>1.0777039401391868</v>
      </c>
      <c r="BH45">
        <v>60.09</v>
      </c>
      <c r="BK45">
        <v>76.41</v>
      </c>
      <c r="BL45">
        <f t="shared" si="20"/>
        <v>16.319999999999993</v>
      </c>
      <c r="BM45" s="8">
        <f>BK45/GGDP!G45</f>
        <v>0.35039207593891869</v>
      </c>
      <c r="BO45">
        <f t="shared" si="21"/>
        <v>1.2715926110833748</v>
      </c>
    </row>
    <row r="46" spans="1:67" x14ac:dyDescent="0.35">
      <c r="A46">
        <v>39</v>
      </c>
      <c r="B46">
        <v>2038</v>
      </c>
      <c r="C46">
        <v>0.14930374413098438</v>
      </c>
      <c r="D46">
        <v>0.38585015450058191</v>
      </c>
      <c r="E46">
        <v>0.21148521208716242</v>
      </c>
      <c r="F46">
        <f t="shared" si="1"/>
        <v>0.74663911071872868</v>
      </c>
      <c r="G46">
        <v>0.11592922916546011</v>
      </c>
      <c r="Y46">
        <f t="shared" si="22"/>
        <v>72.34655632230178</v>
      </c>
      <c r="Z46">
        <f t="shared" si="23"/>
        <v>186.96738047007977</v>
      </c>
      <c r="AA46">
        <f t="shared" si="24"/>
        <v>102.47718097528032</v>
      </c>
      <c r="AB46">
        <v>63.01</v>
      </c>
      <c r="AC46">
        <f>Y46/GGDP!$G46</f>
        <v>0.32306223239395276</v>
      </c>
      <c r="AD46">
        <f>Z46/GGDP!$G46</f>
        <v>0.83489943944842271</v>
      </c>
      <c r="AE46">
        <f>AA46/GGDP!$G46</f>
        <v>0.45760998917245832</v>
      </c>
      <c r="AF46">
        <f>AB46/GGDP!$G46</f>
        <v>0.28137000982406002</v>
      </c>
      <c r="AI46">
        <v>2038</v>
      </c>
      <c r="AJ46">
        <v>74.41</v>
      </c>
      <c r="AK46" s="5">
        <f>AJ46/GGDP!G46</f>
        <v>0.33227650263463426</v>
      </c>
      <c r="AM46">
        <v>161.96</v>
      </c>
      <c r="AN46" s="4">
        <f t="shared" si="14"/>
        <v>87.550000000000011</v>
      </c>
      <c r="AO46" s="6">
        <f>AM46/GGDP!G46</f>
        <v>0.72322943645619364</v>
      </c>
      <c r="AP46" s="13">
        <f t="shared" si="15"/>
        <v>2.1765891681225642</v>
      </c>
      <c r="AQ46">
        <v>105.4</v>
      </c>
      <c r="AR46" s="6">
        <f>AQ46/GGDP!G46</f>
        <v>0.4706617844065375</v>
      </c>
      <c r="AT46">
        <v>2038</v>
      </c>
      <c r="AU46">
        <v>166.44</v>
      </c>
      <c r="AV46">
        <f t="shared" si="16"/>
        <v>61.039999999999992</v>
      </c>
      <c r="AW46" s="6">
        <f>AU46/GGDP!G46</f>
        <v>0.74323479503438417</v>
      </c>
      <c r="AX46">
        <f t="shared" si="17"/>
        <v>1.5791271347248577</v>
      </c>
      <c r="AY46">
        <v>192.3</v>
      </c>
      <c r="AZ46" s="8">
        <f>AY46/GGDP!G46</f>
        <v>0.85871215504152909</v>
      </c>
      <c r="BB46">
        <v>2038</v>
      </c>
      <c r="BC46">
        <v>206.99</v>
      </c>
      <c r="BD46">
        <f t="shared" si="18"/>
        <v>14.689999999999998</v>
      </c>
      <c r="BE46" s="4">
        <f>BC46/GGDP!G46</f>
        <v>0.92431008305796203</v>
      </c>
      <c r="BF46">
        <f t="shared" si="19"/>
        <v>1.0763910556422256</v>
      </c>
      <c r="BH46">
        <v>63.01</v>
      </c>
      <c r="BK46">
        <v>80.069999999999993</v>
      </c>
      <c r="BL46">
        <f t="shared" si="20"/>
        <v>17.059999999999995</v>
      </c>
      <c r="BM46" s="8">
        <f>BK46/GGDP!G46</f>
        <v>0.35755112976690184</v>
      </c>
      <c r="BO46">
        <f t="shared" si="21"/>
        <v>1.2707506744961117</v>
      </c>
    </row>
    <row r="47" spans="1:67" x14ac:dyDescent="0.35">
      <c r="A47">
        <v>40</v>
      </c>
      <c r="B47">
        <v>2039</v>
      </c>
      <c r="C47">
        <v>0.14806875471398517</v>
      </c>
      <c r="D47">
        <v>0.38392679925370177</v>
      </c>
      <c r="E47">
        <v>0.21090865785399551</v>
      </c>
      <c r="F47">
        <f t="shared" si="1"/>
        <v>0.74290421182168243</v>
      </c>
      <c r="G47">
        <v>0.12021936373033192</v>
      </c>
      <c r="Y47">
        <f t="shared" si="22"/>
        <v>72.531287483452672</v>
      </c>
      <c r="Z47">
        <f t="shared" si="23"/>
        <v>188.06604474429292</v>
      </c>
      <c r="AA47">
        <f t="shared" si="24"/>
        <v>103.32305523949752</v>
      </c>
      <c r="AB47">
        <v>65.930000000000007</v>
      </c>
      <c r="AC47">
        <f>Y47/GGDP!$G47</f>
        <v>0.31553176788381548</v>
      </c>
      <c r="AD47">
        <f>Z47/GGDP!$G47</f>
        <v>0.81814088286550191</v>
      </c>
      <c r="AE47">
        <f>AA47/GGDP!$G47</f>
        <v>0.44948473154173019</v>
      </c>
      <c r="AF47">
        <f>AB47/GGDP!$G47</f>
        <v>0.28681428633575501</v>
      </c>
      <c r="AI47">
        <v>2039</v>
      </c>
      <c r="AJ47">
        <v>74.599999999999994</v>
      </c>
      <c r="AK47" s="5">
        <f>AJ47/GGDP!G47</f>
        <v>0.3245312567973202</v>
      </c>
      <c r="AM47">
        <v>161.84</v>
      </c>
      <c r="AN47" s="4">
        <f t="shared" si="14"/>
        <v>87.240000000000009</v>
      </c>
      <c r="AO47" s="6">
        <f>AM47/GGDP!G47</f>
        <v>0.70405011528255101</v>
      </c>
      <c r="AP47" s="13">
        <f t="shared" si="15"/>
        <v>2.1694369973190351</v>
      </c>
      <c r="AQ47">
        <v>106.27</v>
      </c>
      <c r="AR47" s="6">
        <f>AQ47/GGDP!G47</f>
        <v>0.46230478096315308</v>
      </c>
      <c r="AT47">
        <v>2039</v>
      </c>
      <c r="AU47">
        <v>167.46</v>
      </c>
      <c r="AV47">
        <f t="shared" si="16"/>
        <v>61.190000000000012</v>
      </c>
      <c r="AW47" s="6">
        <f>AU47/GGDP!G47</f>
        <v>0.72849871666594168</v>
      </c>
      <c r="AX47">
        <f t="shared" si="17"/>
        <v>1.5757974969417523</v>
      </c>
      <c r="AY47">
        <v>193.43</v>
      </c>
      <c r="AZ47" s="8">
        <f>AY47/GGDP!G47</f>
        <v>0.84147561665289072</v>
      </c>
      <c r="BB47">
        <v>2039</v>
      </c>
      <c r="BC47">
        <v>207.98</v>
      </c>
      <c r="BD47">
        <f t="shared" si="18"/>
        <v>14.549999999999983</v>
      </c>
      <c r="BE47" s="4">
        <f>BC47/GGDP!G47</f>
        <v>0.90477226258319909</v>
      </c>
      <c r="BF47">
        <f t="shared" si="19"/>
        <v>1.0752210101845627</v>
      </c>
      <c r="BH47">
        <v>65.930000000000007</v>
      </c>
      <c r="BK47">
        <v>83.74</v>
      </c>
      <c r="BL47">
        <f t="shared" si="20"/>
        <v>17.809999999999988</v>
      </c>
      <c r="BM47" s="8">
        <f>BK47/GGDP!G47</f>
        <v>0.36429286118240745</v>
      </c>
      <c r="BO47">
        <f t="shared" si="21"/>
        <v>1.2701349916578186</v>
      </c>
    </row>
    <row r="48" spans="1:67" x14ac:dyDescent="0.35">
      <c r="A48">
        <v>41</v>
      </c>
      <c r="B48">
        <v>2040</v>
      </c>
      <c r="C48">
        <v>0.14686591783834735</v>
      </c>
      <c r="D48">
        <v>0.38194171706857277</v>
      </c>
      <c r="E48">
        <v>0.2103723195349933</v>
      </c>
      <c r="F48">
        <f t="shared" si="1"/>
        <v>0.73917995444191353</v>
      </c>
      <c r="G48">
        <v>0.12444659558415308</v>
      </c>
      <c r="Y48">
        <f t="shared" si="22"/>
        <v>72.725741337295702</v>
      </c>
      <c r="Z48">
        <f t="shared" si="23"/>
        <v>189.10637286235314</v>
      </c>
      <c r="AA48">
        <f t="shared" si="24"/>
        <v>104.16892950371474</v>
      </c>
      <c r="AB48">
        <v>68.86</v>
      </c>
      <c r="AC48">
        <f>Y48/GGDP!$G48</f>
        <v>0.30835590984649441</v>
      </c>
      <c r="AD48">
        <f>Z48/GGDP!$G48</f>
        <v>0.80180781370512255</v>
      </c>
      <c r="AE48">
        <f>AA48/GGDP!$G48</f>
        <v>0.4416744943977729</v>
      </c>
      <c r="AF48">
        <f>AB48/GGDP!$G48</f>
        <v>0.29196523213907144</v>
      </c>
      <c r="AI48">
        <v>2040</v>
      </c>
      <c r="AJ48">
        <v>74.8</v>
      </c>
      <c r="AK48" s="5">
        <f>AJ48/GGDP!G48</f>
        <v>0.31715073139707439</v>
      </c>
      <c r="AM48">
        <v>161.76</v>
      </c>
      <c r="AN48" s="4">
        <f t="shared" si="14"/>
        <v>86.96</v>
      </c>
      <c r="AO48" s="6">
        <f>AM48/GGDP!G48</f>
        <v>0.68585965656137371</v>
      </c>
      <c r="AP48" s="13">
        <f t="shared" si="15"/>
        <v>2.1625668449197861</v>
      </c>
      <c r="AQ48">
        <v>107.14</v>
      </c>
      <c r="AR48" s="6">
        <f>AQ48/GGDP!G48</f>
        <v>0.45427178291286835</v>
      </c>
      <c r="AT48">
        <v>2040</v>
      </c>
      <c r="AU48">
        <v>168.5</v>
      </c>
      <c r="AV48">
        <f t="shared" si="16"/>
        <v>61.36</v>
      </c>
      <c r="AW48" s="6">
        <f>AU48/GGDP!G48</f>
        <v>0.71443714225143096</v>
      </c>
      <c r="AX48">
        <f t="shared" si="17"/>
        <v>1.572708605562815</v>
      </c>
      <c r="AY48">
        <v>194.5</v>
      </c>
      <c r="AZ48" s="8">
        <f>AY48/GGDP!G48</f>
        <v>0.82467670129319481</v>
      </c>
      <c r="BB48">
        <v>2040</v>
      </c>
      <c r="BC48">
        <v>208.93</v>
      </c>
      <c r="BD48">
        <f t="shared" si="18"/>
        <v>14.430000000000007</v>
      </c>
      <c r="BE48" s="4">
        <f>BC48/GGDP!G48</f>
        <v>0.88585965656137378</v>
      </c>
      <c r="BF48">
        <f t="shared" si="19"/>
        <v>1.0741902313624678</v>
      </c>
      <c r="BH48">
        <v>68.86</v>
      </c>
      <c r="BK48">
        <v>87.42</v>
      </c>
      <c r="BL48">
        <f t="shared" si="20"/>
        <v>18.560000000000002</v>
      </c>
      <c r="BM48" s="8">
        <f>BK48/GGDP!G48</f>
        <v>0.37065931736273056</v>
      </c>
      <c r="BO48">
        <f t="shared" si="21"/>
        <v>1.269532384548359</v>
      </c>
    </row>
    <row r="49" spans="1:67" x14ac:dyDescent="0.35">
      <c r="A49">
        <v>42</v>
      </c>
      <c r="B49">
        <v>2041</v>
      </c>
      <c r="C49">
        <v>0.14573860324122653</v>
      </c>
      <c r="D49">
        <v>0.37991139092922932</v>
      </c>
      <c r="E49">
        <v>0.20988302048113172</v>
      </c>
      <c r="F49">
        <f t="shared" si="1"/>
        <v>0.7355330146515876</v>
      </c>
      <c r="G49">
        <v>0.12862607811860366</v>
      </c>
      <c r="Y49">
        <f t="shared" si="22"/>
        <v>72.920195191138745</v>
      </c>
      <c r="Z49">
        <f t="shared" si="23"/>
        <v>190.08836482426048</v>
      </c>
      <c r="AA49">
        <f t="shared" si="24"/>
        <v>105.0245264606241</v>
      </c>
      <c r="AB49">
        <v>71.78</v>
      </c>
      <c r="AC49">
        <f>Y49/GGDP!$G49</f>
        <v>0.30144768578395514</v>
      </c>
      <c r="AD49">
        <f>Z49/GGDP!$G49</f>
        <v>0.7858138273016142</v>
      </c>
      <c r="AE49">
        <f>AA49/GGDP!$G49</f>
        <v>0.43416505357843777</v>
      </c>
      <c r="AF49">
        <f>AB49/GGDP!$G49</f>
        <v>0.29673418768085985</v>
      </c>
      <c r="AI49">
        <v>2041</v>
      </c>
      <c r="AJ49">
        <v>75</v>
      </c>
      <c r="AK49" s="5">
        <f>AJ49/GGDP!G49</f>
        <v>0.31004547333608928</v>
      </c>
      <c r="AM49">
        <v>161.72</v>
      </c>
      <c r="AN49" s="4">
        <f t="shared" si="14"/>
        <v>86.72</v>
      </c>
      <c r="AO49" s="6">
        <f>AM49/GGDP!G49</f>
        <v>0.66854071930549808</v>
      </c>
      <c r="AP49" s="13">
        <f t="shared" si="15"/>
        <v>2.1562666666666668</v>
      </c>
      <c r="AQ49">
        <v>108.02</v>
      </c>
      <c r="AR49" s="6">
        <f>AQ49/GGDP!G49</f>
        <v>0.44654816039685818</v>
      </c>
      <c r="AT49">
        <v>2041</v>
      </c>
      <c r="AU49">
        <v>169.56</v>
      </c>
      <c r="AV49">
        <f t="shared" si="16"/>
        <v>61.540000000000006</v>
      </c>
      <c r="AW49" s="6">
        <f>AU49/GGDP!G49</f>
        <v>0.70095080611823068</v>
      </c>
      <c r="AX49">
        <f t="shared" si="17"/>
        <v>1.5697093130901685</v>
      </c>
      <c r="AY49">
        <v>195.51</v>
      </c>
      <c r="AZ49" s="8">
        <f>AY49/GGDP!G49</f>
        <v>0.80822653989251747</v>
      </c>
      <c r="BB49">
        <v>2041</v>
      </c>
      <c r="BC49">
        <v>209.83</v>
      </c>
      <c r="BD49">
        <f t="shared" si="18"/>
        <v>14.320000000000022</v>
      </c>
      <c r="BE49" s="4">
        <f>BC49/GGDP!G49</f>
        <v>0.86742455560148823</v>
      </c>
      <c r="BF49">
        <f t="shared" si="19"/>
        <v>1.0732443353281163</v>
      </c>
      <c r="BH49">
        <v>71.78</v>
      </c>
      <c r="BK49">
        <v>91.12</v>
      </c>
      <c r="BL49">
        <f t="shared" si="20"/>
        <v>19.340000000000003</v>
      </c>
      <c r="BM49" s="8">
        <f>BK49/GGDP!G49</f>
        <v>0.37668458040512609</v>
      </c>
      <c r="BO49">
        <f t="shared" si="21"/>
        <v>1.2694343828364447</v>
      </c>
    </row>
    <row r="50" spans="1:67" x14ac:dyDescent="0.35">
      <c r="A50">
        <v>43</v>
      </c>
      <c r="B50">
        <v>2042</v>
      </c>
      <c r="C50">
        <v>0.14465408805031446</v>
      </c>
      <c r="D50">
        <v>0.37783932452445523</v>
      </c>
      <c r="E50">
        <v>0.2094320389283173</v>
      </c>
      <c r="F50">
        <f t="shared" si="1"/>
        <v>0.73192545150308697</v>
      </c>
      <c r="G50">
        <v>0.13274076147816347</v>
      </c>
      <c r="Y50">
        <f t="shared" si="22"/>
        <v>73.13409443036609</v>
      </c>
      <c r="Z50">
        <f t="shared" si="23"/>
        <v>191.00229793732274</v>
      </c>
      <c r="AA50">
        <f t="shared" si="24"/>
        <v>105.88012341753347</v>
      </c>
      <c r="AB50">
        <v>74.7</v>
      </c>
      <c r="AC50">
        <f>Y50/GGDP!$G50</f>
        <v>0.2949074334866974</v>
      </c>
      <c r="AD50">
        <f>Z50/GGDP!$G50</f>
        <v>0.77020161271552379</v>
      </c>
      <c r="AE50">
        <f>AA50/GGDP!$G50</f>
        <v>0.42695319737704529</v>
      </c>
      <c r="AF50">
        <f>AB50/GGDP!$G50</f>
        <v>0.30122182346062343</v>
      </c>
      <c r="AI50">
        <v>2042</v>
      </c>
      <c r="AJ50">
        <v>75.22</v>
      </c>
      <c r="AK50" s="5">
        <f>AJ50/GGDP!G50</f>
        <v>0.30331868220492758</v>
      </c>
      <c r="AM50">
        <v>161.71</v>
      </c>
      <c r="AN50" s="4">
        <f t="shared" si="14"/>
        <v>86.490000000000009</v>
      </c>
      <c r="AO50" s="6">
        <f>AM50/GGDP!G50</f>
        <v>0.65208274527198673</v>
      </c>
      <c r="AP50" s="13">
        <f t="shared" si="15"/>
        <v>2.1498271736240362</v>
      </c>
      <c r="AQ50">
        <v>108.9</v>
      </c>
      <c r="AR50" s="6">
        <f>AQ50/GGDP!G50</f>
        <v>0.43913061010524618</v>
      </c>
      <c r="AT50">
        <v>2042</v>
      </c>
      <c r="AU50">
        <v>170.64</v>
      </c>
      <c r="AV50">
        <f t="shared" si="16"/>
        <v>61.739999999999981</v>
      </c>
      <c r="AW50" s="6">
        <f>AU50/GGDP!G50</f>
        <v>0.68809226178474936</v>
      </c>
      <c r="AX50">
        <f t="shared" si="17"/>
        <v>1.5669421487603303</v>
      </c>
      <c r="AY50">
        <v>196.45</v>
      </c>
      <c r="AZ50" s="8">
        <f>AY50/GGDP!G50</f>
        <v>0.79216903907415614</v>
      </c>
      <c r="BB50">
        <v>2042</v>
      </c>
      <c r="BC50">
        <v>210.67</v>
      </c>
      <c r="BD50">
        <f t="shared" si="18"/>
        <v>14.219999999999999</v>
      </c>
      <c r="BE50" s="4">
        <f>BC50/GGDP!G50</f>
        <v>0.84951006088955194</v>
      </c>
      <c r="BF50">
        <f t="shared" si="19"/>
        <v>1.0723848307457369</v>
      </c>
      <c r="BH50">
        <v>74.7</v>
      </c>
      <c r="BK50">
        <v>94.83</v>
      </c>
      <c r="BL50">
        <f t="shared" si="20"/>
        <v>20.129999999999995</v>
      </c>
      <c r="BM50" s="8">
        <f>BK50/GGDP!G50</f>
        <v>0.38239445138916889</v>
      </c>
      <c r="BO50">
        <f t="shared" si="21"/>
        <v>1.2694779116465862</v>
      </c>
    </row>
    <row r="51" spans="1:67" x14ac:dyDescent="0.35">
      <c r="A51">
        <v>44</v>
      </c>
      <c r="B51">
        <v>2043</v>
      </c>
      <c r="C51">
        <v>0.14362421218987415</v>
      </c>
      <c r="D51">
        <v>0.37573068794150688</v>
      </c>
      <c r="E51">
        <v>0.20901007254517409</v>
      </c>
      <c r="F51">
        <f t="shared" si="1"/>
        <v>0.7283649726765552</v>
      </c>
      <c r="G51">
        <v>0.13681478088257748</v>
      </c>
      <c r="Y51">
        <f t="shared" si="22"/>
        <v>73.347993669593421</v>
      </c>
      <c r="Z51">
        <f t="shared" si="23"/>
        <v>191.85789489423215</v>
      </c>
      <c r="AA51">
        <f t="shared" si="24"/>
        <v>106.73572037444282</v>
      </c>
      <c r="AB51">
        <v>77.62</v>
      </c>
      <c r="AC51">
        <f>Y51/GGDP!$G51</f>
        <v>0.28862390772279317</v>
      </c>
      <c r="AD51">
        <f>Z51/GGDP!$G51</f>
        <v>0.75495964622135181</v>
      </c>
      <c r="AE51">
        <f>AA51/GGDP!$G51</f>
        <v>0.42000440866659905</v>
      </c>
      <c r="AF51">
        <f>AB51/GGDP!$G51</f>
        <v>0.30543422657694885</v>
      </c>
      <c r="AI51">
        <v>2043</v>
      </c>
      <c r="AJ51">
        <v>75.44</v>
      </c>
      <c r="AK51" s="5">
        <f>AJ51/GGDP!G51</f>
        <v>0.29685593987329317</v>
      </c>
      <c r="AM51">
        <v>161.74</v>
      </c>
      <c r="AN51" s="4">
        <f t="shared" si="14"/>
        <v>86.300000000000011</v>
      </c>
      <c r="AO51" s="6">
        <f>AM51/GGDP!G51</f>
        <v>0.63644591350883406</v>
      </c>
      <c r="AP51" s="13">
        <f t="shared" si="15"/>
        <v>2.1439554612937437</v>
      </c>
      <c r="AQ51">
        <v>109.78</v>
      </c>
      <c r="AR51" s="6">
        <f>AQ51/GGDP!G51</f>
        <v>0.43198363042537286</v>
      </c>
      <c r="AT51">
        <v>2043</v>
      </c>
      <c r="AU51">
        <v>171.73</v>
      </c>
      <c r="AV51">
        <f t="shared" si="16"/>
        <v>61.949999999999989</v>
      </c>
      <c r="AW51" s="6">
        <f>AU51/GGDP!G51</f>
        <v>0.67575650257742093</v>
      </c>
      <c r="AX51">
        <f t="shared" si="17"/>
        <v>1.5643104390599381</v>
      </c>
      <c r="AY51">
        <v>197.33</v>
      </c>
      <c r="AZ51" s="8">
        <f>AY51/GGDP!G51</f>
        <v>0.77649234643686305</v>
      </c>
      <c r="BB51">
        <v>2043</v>
      </c>
      <c r="BC51">
        <v>211.47</v>
      </c>
      <c r="BD51">
        <f t="shared" si="18"/>
        <v>14.139999999999986</v>
      </c>
      <c r="BE51" s="4">
        <f>BC51/GGDP!G51</f>
        <v>0.83213316019360173</v>
      </c>
      <c r="BF51">
        <f t="shared" si="19"/>
        <v>1.0716566158212131</v>
      </c>
      <c r="BH51">
        <v>77.62</v>
      </c>
      <c r="BK51">
        <v>98.56</v>
      </c>
      <c r="BL51">
        <f t="shared" si="20"/>
        <v>20.939999999999998</v>
      </c>
      <c r="BM51" s="8">
        <f>BK51/GGDP!G51</f>
        <v>0.38783299885885181</v>
      </c>
      <c r="BO51">
        <f t="shared" si="21"/>
        <v>1.2697758309713991</v>
      </c>
    </row>
    <row r="52" spans="1:67" x14ac:dyDescent="0.35">
      <c r="A52">
        <v>45</v>
      </c>
      <c r="B52">
        <v>2044</v>
      </c>
      <c r="C52">
        <v>0.1426578173316238</v>
      </c>
      <c r="D52">
        <v>0.37355758352816953</v>
      </c>
      <c r="E52">
        <v>0.20861301757296929</v>
      </c>
      <c r="F52">
        <f t="shared" si="1"/>
        <v>0.72482841843276269</v>
      </c>
      <c r="G52">
        <v>0.14084526431718061</v>
      </c>
      <c r="Y52">
        <f t="shared" si="22"/>
        <v>73.571615601512917</v>
      </c>
      <c r="Z52">
        <f t="shared" si="23"/>
        <v>192.63571030960426</v>
      </c>
      <c r="AA52">
        <f t="shared" si="24"/>
        <v>107.58159463866004</v>
      </c>
      <c r="AB52">
        <v>80.53</v>
      </c>
      <c r="AC52">
        <f>Y52/GGDP!$G52</f>
        <v>0.28261991242130041</v>
      </c>
      <c r="AD52">
        <f>Z52/GGDP!$G52</f>
        <v>0.73999581403505021</v>
      </c>
      <c r="AE52">
        <f>AA52/GGDP!$G52</f>
        <v>0.41326672802189629</v>
      </c>
      <c r="AF52">
        <f>AB52/GGDP!$G52</f>
        <v>0.30935003073140749</v>
      </c>
      <c r="AI52">
        <v>2044</v>
      </c>
      <c r="AJ52">
        <v>75.67</v>
      </c>
      <c r="AK52" s="5">
        <f>AJ52/GGDP!G52</f>
        <v>0.29068070067609098</v>
      </c>
      <c r="AM52">
        <v>161.80000000000001</v>
      </c>
      <c r="AN52" s="4">
        <f t="shared" si="14"/>
        <v>86.13000000000001</v>
      </c>
      <c r="AO52" s="6">
        <f>AM52/GGDP!G52</f>
        <v>0.62154271665642291</v>
      </c>
      <c r="AP52" s="13">
        <f t="shared" si="15"/>
        <v>2.1382317959561252</v>
      </c>
      <c r="AQ52">
        <v>110.65</v>
      </c>
      <c r="AR52" s="6">
        <f>AQ52/GGDP!G52</f>
        <v>0.42505377996312232</v>
      </c>
      <c r="AT52">
        <v>2044</v>
      </c>
      <c r="AU52">
        <v>172.82</v>
      </c>
      <c r="AV52">
        <f t="shared" si="16"/>
        <v>62.169999999999987</v>
      </c>
      <c r="AW52" s="6">
        <f>AU52/GGDP!G52</f>
        <v>0.66387523048555619</v>
      </c>
      <c r="AX52">
        <f t="shared" si="17"/>
        <v>1.5618617261635788</v>
      </c>
      <c r="AY52">
        <v>198.13</v>
      </c>
      <c r="AZ52" s="8">
        <f>AY52/GGDP!G52</f>
        <v>0.76110172095881989</v>
      </c>
      <c r="BB52">
        <v>2044</v>
      </c>
      <c r="BC52">
        <v>212.2</v>
      </c>
      <c r="BD52">
        <f t="shared" si="18"/>
        <v>14.069999999999993</v>
      </c>
      <c r="BE52" s="4">
        <f>BC52/GGDP!G52</f>
        <v>0.81515058389674244</v>
      </c>
      <c r="BF52">
        <f t="shared" si="19"/>
        <v>1.0710139807197294</v>
      </c>
      <c r="BH52">
        <v>80.53</v>
      </c>
      <c r="BK52">
        <v>102.31</v>
      </c>
      <c r="BL52">
        <f t="shared" si="20"/>
        <v>21.78</v>
      </c>
      <c r="BM52" s="8">
        <f>BK52/GGDP!G52</f>
        <v>0.39301628764597418</v>
      </c>
      <c r="BO52">
        <f t="shared" si="21"/>
        <v>1.2704582143300633</v>
      </c>
    </row>
    <row r="53" spans="1:67" x14ac:dyDescent="0.35">
      <c r="A53">
        <v>46</v>
      </c>
      <c r="B53">
        <v>2045</v>
      </c>
      <c r="C53">
        <v>0.1417472827101931</v>
      </c>
      <c r="D53">
        <v>0.37134426474433196</v>
      </c>
      <c r="E53">
        <v>0.20825084973667501</v>
      </c>
      <c r="F53">
        <f t="shared" si="1"/>
        <v>0.72134239719120008</v>
      </c>
      <c r="G53">
        <v>0.14482720954682612</v>
      </c>
      <c r="Y53">
        <f t="shared" si="22"/>
        <v>73.804960226124564</v>
      </c>
      <c r="Z53">
        <f t="shared" si="23"/>
        <v>193.3357441834392</v>
      </c>
      <c r="AA53">
        <f t="shared" si="24"/>
        <v>108.42746890287724</v>
      </c>
      <c r="AB53">
        <v>83.44</v>
      </c>
      <c r="AC53">
        <f>Y53/GGDP!$G53</f>
        <v>0.27688974010926493</v>
      </c>
      <c r="AD53">
        <f>Z53/GGDP!$G53</f>
        <v>0.72532637097519859</v>
      </c>
      <c r="AE53">
        <f>AA53/GGDP!$G53</f>
        <v>0.40678097506237942</v>
      </c>
      <c r="AF53">
        <f>AB53/GGDP!$G53</f>
        <v>0.31303695366722939</v>
      </c>
      <c r="AI53">
        <v>2045</v>
      </c>
      <c r="AJ53">
        <v>75.91</v>
      </c>
      <c r="AK53" s="5">
        <f>AJ53/GGDP!G53</f>
        <v>0.28478709435377975</v>
      </c>
      <c r="AM53">
        <v>161.91</v>
      </c>
      <c r="AN53" s="4">
        <f t="shared" si="14"/>
        <v>86</v>
      </c>
      <c r="AO53" s="6">
        <f>AM53/GGDP!G53</f>
        <v>0.60742824985931343</v>
      </c>
      <c r="AP53" s="13">
        <f t="shared" si="15"/>
        <v>2.132920563825583</v>
      </c>
      <c r="AQ53">
        <v>111.52</v>
      </c>
      <c r="AR53" s="6">
        <f>AQ53/GGDP!G53</f>
        <v>0.41838304258112924</v>
      </c>
      <c r="AT53">
        <v>2045</v>
      </c>
      <c r="AU53">
        <v>173.91</v>
      </c>
      <c r="AV53">
        <f t="shared" si="16"/>
        <v>62.39</v>
      </c>
      <c r="AW53" s="6">
        <f>AU53/GGDP!G53</f>
        <v>0.65244794597636457</v>
      </c>
      <c r="AX53">
        <f t="shared" si="17"/>
        <v>1.5594512195121952</v>
      </c>
      <c r="AY53">
        <v>198.85</v>
      </c>
      <c r="AZ53" s="8">
        <f>AY53/GGDP!G53</f>
        <v>0.7460138810729694</v>
      </c>
      <c r="BB53">
        <v>2045</v>
      </c>
      <c r="BC53">
        <v>212.86</v>
      </c>
      <c r="BD53">
        <f t="shared" si="18"/>
        <v>14.010000000000019</v>
      </c>
      <c r="BE53" s="4">
        <f>BC53/GGDP!G53</f>
        <v>0.79857437628962669</v>
      </c>
      <c r="BF53">
        <f t="shared" si="19"/>
        <v>1.0704551169223033</v>
      </c>
      <c r="BH53">
        <v>83.44</v>
      </c>
      <c r="BK53">
        <v>106.07</v>
      </c>
      <c r="BL53">
        <f t="shared" si="20"/>
        <v>22.629999999999995</v>
      </c>
      <c r="BM53" s="8">
        <f>BK53/GGDP!G53</f>
        <v>0.39793659726130176</v>
      </c>
      <c r="BO53">
        <f t="shared" si="21"/>
        <v>1.2712128475551294</v>
      </c>
    </row>
    <row r="54" spans="1:67" x14ac:dyDescent="0.35">
      <c r="A54">
        <v>47</v>
      </c>
      <c r="B54">
        <v>2046</v>
      </c>
      <c r="C54">
        <v>0.14089328004736532</v>
      </c>
      <c r="D54">
        <v>0.36907933688573119</v>
      </c>
      <c r="E54">
        <v>0.20790778567199528</v>
      </c>
      <c r="F54">
        <f t="shared" si="1"/>
        <v>0.71788040260509178</v>
      </c>
      <c r="G54">
        <v>0.14877365006703952</v>
      </c>
      <c r="Y54">
        <f t="shared" si="22"/>
        <v>74.048027543428361</v>
      </c>
      <c r="Z54">
        <f t="shared" si="23"/>
        <v>193.94827382304476</v>
      </c>
      <c r="AA54">
        <f t="shared" si="24"/>
        <v>109.2636204744023</v>
      </c>
      <c r="AB54">
        <v>86.34</v>
      </c>
      <c r="AC54">
        <f>Y54/GGDP!$G54</f>
        <v>0.27142710143846766</v>
      </c>
      <c r="AD54">
        <f>Z54/GGDP!$G54</f>
        <v>0.71092802251766707</v>
      </c>
      <c r="AE54">
        <f>AA54/GGDP!$G54</f>
        <v>0.40051178649757085</v>
      </c>
      <c r="AF54">
        <f>AB54/GGDP!$G54</f>
        <v>0.31648399985337783</v>
      </c>
      <c r="AI54">
        <v>2046</v>
      </c>
      <c r="AJ54">
        <v>76.16</v>
      </c>
      <c r="AK54" s="5">
        <f>AJ54/GGDP!G54</f>
        <v>0.27916865217550674</v>
      </c>
      <c r="AM54">
        <v>162.06</v>
      </c>
      <c r="AN54" s="4">
        <f t="shared" si="14"/>
        <v>85.9</v>
      </c>
      <c r="AO54" s="6">
        <f>AM54/GGDP!G54</f>
        <v>0.59403980792492939</v>
      </c>
      <c r="AP54" s="13">
        <f t="shared" si="15"/>
        <v>2.127888655462185</v>
      </c>
      <c r="AQ54">
        <v>112.38</v>
      </c>
      <c r="AR54" s="6">
        <f>AQ54/GGDP!G54</f>
        <v>0.41193504636926798</v>
      </c>
      <c r="AT54">
        <v>2046</v>
      </c>
      <c r="AU54">
        <v>175</v>
      </c>
      <c r="AV54">
        <f t="shared" si="16"/>
        <v>62.620000000000005</v>
      </c>
      <c r="AW54" s="6">
        <f>AU54/GGDP!G54</f>
        <v>0.64147208680033718</v>
      </c>
      <c r="AX54">
        <f t="shared" si="17"/>
        <v>1.5572165865812422</v>
      </c>
      <c r="AY54">
        <v>199.48</v>
      </c>
      <c r="AZ54" s="8">
        <f>AY54/GGDP!G54</f>
        <v>0.7312048678567501</v>
      </c>
      <c r="BB54">
        <v>2046</v>
      </c>
      <c r="BC54">
        <v>213.45</v>
      </c>
      <c r="BD54">
        <f t="shared" si="18"/>
        <v>13.969999999999999</v>
      </c>
      <c r="BE54" s="4">
        <f>BC54/GGDP!G54</f>
        <v>0.78241266815732557</v>
      </c>
      <c r="BF54">
        <f t="shared" si="19"/>
        <v>1.0700320834168839</v>
      </c>
      <c r="BH54">
        <v>86.34</v>
      </c>
      <c r="BK54">
        <v>109.85</v>
      </c>
      <c r="BL54">
        <f t="shared" si="20"/>
        <v>23.509999999999991</v>
      </c>
      <c r="BM54" s="8">
        <f>BK54/GGDP!G54</f>
        <v>0.40266119277152596</v>
      </c>
      <c r="BO54">
        <f t="shared" si="21"/>
        <v>1.2722955756312253</v>
      </c>
    </row>
    <row r="55" spans="1:67" x14ac:dyDescent="0.35">
      <c r="A55">
        <v>48</v>
      </c>
      <c r="B55">
        <v>2047</v>
      </c>
      <c r="C55">
        <v>0.14011734506784013</v>
      </c>
      <c r="D55">
        <v>0.36677667766776678</v>
      </c>
      <c r="E55">
        <v>0.20760909424275761</v>
      </c>
      <c r="F55">
        <f t="shared" si="1"/>
        <v>0.71450311697836455</v>
      </c>
      <c r="G55">
        <v>0.15267011486531873</v>
      </c>
      <c r="Y55">
        <f t="shared" si="22"/>
        <v>74.300817553424309</v>
      </c>
      <c r="Z55">
        <f t="shared" si="23"/>
        <v>194.49274461380526</v>
      </c>
      <c r="AA55">
        <f t="shared" si="24"/>
        <v>110.09977204592735</v>
      </c>
      <c r="AB55">
        <v>89.22</v>
      </c>
      <c r="AC55">
        <f>Y55/GGDP!$G55</f>
        <v>0.26621575619284954</v>
      </c>
      <c r="AD55">
        <f>Z55/GGDP!$G55</f>
        <v>0.69685684204158094</v>
      </c>
      <c r="AE55">
        <f>AA55/GGDP!$G55</f>
        <v>0.39448144767440824</v>
      </c>
      <c r="AF55">
        <f>AB55/GGDP!$G55</f>
        <v>0.31967036904335361</v>
      </c>
      <c r="AI55">
        <v>2047</v>
      </c>
      <c r="AJ55">
        <v>76.42</v>
      </c>
      <c r="AK55" s="5">
        <f>AJ55/GGDP!G55</f>
        <v>0.27380867072733783</v>
      </c>
      <c r="AM55">
        <v>162.26</v>
      </c>
      <c r="AN55" s="4">
        <f t="shared" si="14"/>
        <v>85.839999999999989</v>
      </c>
      <c r="AO55" s="6">
        <f>AM55/GGDP!G55</f>
        <v>0.58136868505911854</v>
      </c>
      <c r="AP55" s="13">
        <f t="shared" si="15"/>
        <v>2.1232661606909184</v>
      </c>
      <c r="AQ55">
        <v>113.24</v>
      </c>
      <c r="AR55" s="6">
        <f>AQ55/GGDP!G55</f>
        <v>0.40573271228950192</v>
      </c>
      <c r="AT55">
        <v>2047</v>
      </c>
      <c r="AU55">
        <v>176.1</v>
      </c>
      <c r="AV55">
        <f t="shared" si="16"/>
        <v>62.86</v>
      </c>
      <c r="AW55" s="6">
        <f>AU55/GGDP!G55</f>
        <v>0.63095664636331061</v>
      </c>
      <c r="AX55">
        <f t="shared" si="17"/>
        <v>1.5551042034616744</v>
      </c>
      <c r="AY55">
        <v>200.04</v>
      </c>
      <c r="AZ55" s="8">
        <f>AY55/GGDP!G55</f>
        <v>0.71673235399498381</v>
      </c>
      <c r="BB55">
        <v>2047</v>
      </c>
      <c r="BC55">
        <v>213.97</v>
      </c>
      <c r="BD55">
        <f t="shared" si="18"/>
        <v>13.930000000000007</v>
      </c>
      <c r="BE55" s="4">
        <f>BC55/GGDP!G55</f>
        <v>0.7666427803654603</v>
      </c>
      <c r="BF55">
        <f t="shared" si="19"/>
        <v>1.069636072785443</v>
      </c>
      <c r="BH55">
        <v>89.22</v>
      </c>
      <c r="BK55">
        <v>113.64</v>
      </c>
      <c r="BL55">
        <f t="shared" si="20"/>
        <v>24.42</v>
      </c>
      <c r="BM55" s="8">
        <f>BK55/GGDP!G55</f>
        <v>0.40716589036187745</v>
      </c>
      <c r="BO55">
        <f t="shared" si="21"/>
        <v>1.273705447209146</v>
      </c>
    </row>
    <row r="56" spans="1:67" x14ac:dyDescent="0.35">
      <c r="A56">
        <v>49</v>
      </c>
      <c r="B56">
        <v>2048</v>
      </c>
      <c r="C56">
        <v>0.13938061139180691</v>
      </c>
      <c r="D56">
        <v>0.36441786921594993</v>
      </c>
      <c r="E56">
        <v>0.20733524771909417</v>
      </c>
      <c r="F56">
        <f t="shared" si="1"/>
        <v>0.71113372832685107</v>
      </c>
      <c r="G56">
        <v>0.15650864309418774</v>
      </c>
      <c r="Y56">
        <f t="shared" si="22"/>
        <v>74.573052948804559</v>
      </c>
      <c r="Z56">
        <f t="shared" si="23"/>
        <v>194.9497111703364</v>
      </c>
      <c r="AA56">
        <f t="shared" si="24"/>
        <v>110.92620092476027</v>
      </c>
      <c r="AB56">
        <v>92.09</v>
      </c>
      <c r="AC56">
        <f>Y56/GGDP!$G56</f>
        <v>0.26127479836312995</v>
      </c>
      <c r="AD56">
        <f>Z56/GGDP!$G56</f>
        <v>0.68302750742882901</v>
      </c>
      <c r="AE56">
        <f>AA56/GGDP!$G56</f>
        <v>0.38864200450129727</v>
      </c>
      <c r="AF56">
        <f>AB56/GGDP!$G56</f>
        <v>0.32264732674654895</v>
      </c>
      <c r="AI56">
        <v>2048</v>
      </c>
      <c r="AJ56">
        <v>76.7</v>
      </c>
      <c r="AK56" s="5">
        <f>AJ56/GGDP!G56</f>
        <v>0.26872678859225002</v>
      </c>
      <c r="AM56">
        <v>162.51</v>
      </c>
      <c r="AN56" s="4">
        <f t="shared" si="14"/>
        <v>85.809999999999988</v>
      </c>
      <c r="AO56" s="6">
        <f>AM56/GGDP!G56</f>
        <v>0.56937145259617394</v>
      </c>
      <c r="AP56" s="13">
        <f t="shared" si="15"/>
        <v>2.1187744458930897</v>
      </c>
      <c r="AQ56">
        <v>114.09</v>
      </c>
      <c r="AR56" s="6">
        <f>AQ56/GGDP!G56</f>
        <v>0.39972671852007569</v>
      </c>
      <c r="AT56">
        <v>2048</v>
      </c>
      <c r="AU56">
        <v>177.2</v>
      </c>
      <c r="AV56">
        <f t="shared" si="16"/>
        <v>63.109999999999985</v>
      </c>
      <c r="AW56" s="6">
        <f>AU56/GGDP!G56</f>
        <v>0.62083946464858797</v>
      </c>
      <c r="AX56">
        <f t="shared" si="17"/>
        <v>1.5531597861337538</v>
      </c>
      <c r="AY56">
        <v>200.51</v>
      </c>
      <c r="AZ56" s="8">
        <f>AY56/GGDP!G56</f>
        <v>0.7025085838413565</v>
      </c>
      <c r="BB56">
        <v>2048</v>
      </c>
      <c r="BC56">
        <v>214.41</v>
      </c>
      <c r="BD56">
        <f t="shared" si="18"/>
        <v>13.900000000000006</v>
      </c>
      <c r="BE56" s="4">
        <f>BC56/GGDP!G56</f>
        <v>0.75120874500735757</v>
      </c>
      <c r="BF56">
        <f t="shared" si="19"/>
        <v>1.0693232257742755</v>
      </c>
      <c r="BH56">
        <v>92.09</v>
      </c>
      <c r="BK56">
        <v>117.43</v>
      </c>
      <c r="BL56">
        <f t="shared" si="20"/>
        <v>25.340000000000003</v>
      </c>
      <c r="BM56" s="8">
        <f>BK56/GGDP!G56</f>
        <v>0.41142877163478381</v>
      </c>
      <c r="BO56">
        <f t="shared" si="21"/>
        <v>1.27516559887067</v>
      </c>
    </row>
    <row r="57" spans="1:67" x14ac:dyDescent="0.35">
      <c r="A57">
        <v>50</v>
      </c>
      <c r="B57">
        <v>2049</v>
      </c>
      <c r="C57">
        <v>0.13871020055138117</v>
      </c>
      <c r="D57">
        <v>0.36200154963331349</v>
      </c>
      <c r="E57">
        <v>0.20709227525812207</v>
      </c>
      <c r="F57">
        <f t="shared" si="1"/>
        <v>0.70780402544281684</v>
      </c>
      <c r="G57">
        <v>0.16029989289539454</v>
      </c>
      <c r="Y57">
        <f t="shared" si="22"/>
        <v>74.855011036876959</v>
      </c>
      <c r="Z57">
        <f t="shared" si="23"/>
        <v>195.32889618533034</v>
      </c>
      <c r="AA57">
        <f t="shared" si="24"/>
        <v>111.75262980359317</v>
      </c>
      <c r="AB57">
        <v>94.94</v>
      </c>
      <c r="AC57">
        <f>Y57/GGDP!$G57</f>
        <v>0.25657244571337434</v>
      </c>
      <c r="AD57">
        <f>Z57/GGDP!$G57</f>
        <v>0.66950778469693351</v>
      </c>
      <c r="AE57">
        <f>AA57/GGDP!$G57</f>
        <v>0.38304243291720025</v>
      </c>
      <c r="AF57">
        <f>AB57/GGDP!$G57</f>
        <v>0.32541559554413024</v>
      </c>
      <c r="AI57">
        <v>2049</v>
      </c>
      <c r="AJ57">
        <v>76.989999999999995</v>
      </c>
      <c r="AK57" s="5">
        <f>AJ57/GGDP!G57</f>
        <v>0.26389031705227078</v>
      </c>
      <c r="AM57">
        <v>162.82</v>
      </c>
      <c r="AN57" s="4">
        <f t="shared" si="14"/>
        <v>85.83</v>
      </c>
      <c r="AO57" s="6">
        <f>AM57/GGDP!G57</f>
        <v>0.55808054841473864</v>
      </c>
      <c r="AP57" s="13">
        <f t="shared" si="15"/>
        <v>2.1148201065073389</v>
      </c>
      <c r="AQ57">
        <v>114.94</v>
      </c>
      <c r="AR57" s="6">
        <f>AQ57/GGDP!G57</f>
        <v>0.39396743787489286</v>
      </c>
      <c r="AT57">
        <v>2049</v>
      </c>
      <c r="AU57">
        <v>178.31</v>
      </c>
      <c r="AV57">
        <f t="shared" si="16"/>
        <v>63.370000000000005</v>
      </c>
      <c r="AW57" s="6">
        <f>AU57/GGDP!G57</f>
        <v>0.61117395029991428</v>
      </c>
      <c r="AX57">
        <f t="shared" si="17"/>
        <v>1.5513311292848444</v>
      </c>
      <c r="AY57">
        <v>200.9</v>
      </c>
      <c r="AZ57" s="8">
        <f>AY57/GGDP!G57</f>
        <v>0.68860325621251073</v>
      </c>
      <c r="BB57">
        <v>2049</v>
      </c>
      <c r="BC57">
        <v>214.77</v>
      </c>
      <c r="BD57">
        <f t="shared" si="18"/>
        <v>13.870000000000005</v>
      </c>
      <c r="BE57" s="4">
        <f>BC57/GGDP!G57</f>
        <v>0.73614395886889461</v>
      </c>
      <c r="BF57">
        <f t="shared" si="19"/>
        <v>1.0690393230462918</v>
      </c>
      <c r="BH57">
        <v>94.94</v>
      </c>
      <c r="BK57">
        <v>121.23</v>
      </c>
      <c r="BL57">
        <f t="shared" si="20"/>
        <v>26.290000000000006</v>
      </c>
      <c r="BM57" s="8">
        <f>BK57/GGDP!G57</f>
        <v>0.41552699228791773</v>
      </c>
      <c r="BO57">
        <f t="shared" si="21"/>
        <v>1.2769117337265643</v>
      </c>
    </row>
    <row r="58" spans="1:67" x14ac:dyDescent="0.35">
      <c r="A58">
        <v>51</v>
      </c>
      <c r="B58">
        <v>2050</v>
      </c>
      <c r="C58">
        <v>0.13811404370901167</v>
      </c>
      <c r="D58">
        <v>0.35953610550204612</v>
      </c>
      <c r="E58">
        <v>0.20687621736566542</v>
      </c>
      <c r="F58">
        <f t="shared" si="1"/>
        <v>0.70452636657672318</v>
      </c>
      <c r="G58">
        <v>0.16404712550182363</v>
      </c>
      <c r="Y58">
        <f t="shared" si="22"/>
        <v>75.156414510333661</v>
      </c>
      <c r="Z58">
        <f t="shared" si="23"/>
        <v>195.63029965878704</v>
      </c>
      <c r="AA58">
        <f t="shared" si="24"/>
        <v>112.56933598973393</v>
      </c>
      <c r="AB58">
        <v>97.77</v>
      </c>
      <c r="AC58">
        <f>Y58/GGDP!$G58</f>
        <v>0.25211812985687237</v>
      </c>
      <c r="AD58">
        <f>Z58/GGDP!$G58</f>
        <v>0.65625729506469987</v>
      </c>
      <c r="AE58">
        <f>AA58/GGDP!$G58</f>
        <v>0.37762273059286788</v>
      </c>
      <c r="AF58">
        <f>AB58/GGDP!$G58</f>
        <v>0.3279771888627977</v>
      </c>
      <c r="AI58">
        <v>2050</v>
      </c>
      <c r="AJ58">
        <v>77.3</v>
      </c>
      <c r="AK58" s="5">
        <f>AJ58/GGDP!G58</f>
        <v>0.25930895672593085</v>
      </c>
      <c r="AM58">
        <v>163.18</v>
      </c>
      <c r="AN58" s="4">
        <f t="shared" si="14"/>
        <v>85.88000000000001</v>
      </c>
      <c r="AO58" s="6">
        <f>AM58/GGDP!G58</f>
        <v>0.54740020127473998</v>
      </c>
      <c r="AP58" s="13">
        <f t="shared" si="15"/>
        <v>2.1109961190168178</v>
      </c>
      <c r="AQ58">
        <v>115.78</v>
      </c>
      <c r="AR58" s="6">
        <f>AQ58/GGDP!G58</f>
        <v>0.38839315665883928</v>
      </c>
      <c r="AT58">
        <v>2050</v>
      </c>
      <c r="AU58">
        <v>179.42</v>
      </c>
      <c r="AV58">
        <f t="shared" si="16"/>
        <v>63.639999999999986</v>
      </c>
      <c r="AW58" s="6">
        <f>AU58/GGDP!G58</f>
        <v>0.60187856424018782</v>
      </c>
      <c r="AX58">
        <f t="shared" si="17"/>
        <v>1.5496631542580754</v>
      </c>
      <c r="AY58">
        <v>201.21</v>
      </c>
      <c r="AZ58" s="8">
        <f>AY58/GGDP!G58</f>
        <v>0.67497484065749747</v>
      </c>
      <c r="BB58">
        <v>2050</v>
      </c>
      <c r="BC58">
        <v>215.05</v>
      </c>
      <c r="BD58">
        <f t="shared" si="18"/>
        <v>13.840000000000003</v>
      </c>
      <c r="BE58" s="4">
        <f>BC58/GGDP!G58</f>
        <v>0.72140221402214022</v>
      </c>
      <c r="BF58">
        <f t="shared" si="19"/>
        <v>1.0687838576611501</v>
      </c>
      <c r="BH58">
        <v>97.77</v>
      </c>
      <c r="BK58">
        <v>125.04</v>
      </c>
      <c r="BL58">
        <f t="shared" si="20"/>
        <v>27.27000000000001</v>
      </c>
      <c r="BM58" s="8">
        <f>BK58/GGDP!G58</f>
        <v>0.41945655820194566</v>
      </c>
      <c r="BO58">
        <f t="shared" si="21"/>
        <v>1.278919914084075</v>
      </c>
    </row>
    <row r="59" spans="1:67" x14ac:dyDescent="0.35">
      <c r="A59">
        <v>52</v>
      </c>
      <c r="B59">
        <v>2051</v>
      </c>
      <c r="C59">
        <v>0.13756735677821896</v>
      </c>
      <c r="D59">
        <v>0.35702637549631311</v>
      </c>
      <c r="E59">
        <v>0.20669668179239933</v>
      </c>
      <c r="F59">
        <f t="shared" si="1"/>
        <v>0.70129041406693138</v>
      </c>
      <c r="G59">
        <v>0.16772765735858883</v>
      </c>
      <c r="Y59">
        <f t="shared" si="22"/>
        <v>75.467540676482528</v>
      </c>
      <c r="Z59">
        <f t="shared" si="23"/>
        <v>195.84419889801438</v>
      </c>
      <c r="AA59">
        <f t="shared" si="24"/>
        <v>113.38604217587468</v>
      </c>
      <c r="AB59">
        <v>100.57</v>
      </c>
      <c r="AC59">
        <f>Y59/GGDP!$G59</f>
        <v>0.24788155912787824</v>
      </c>
      <c r="AD59">
        <f>Z59/GGDP!$G59</f>
        <v>0.64327212645102438</v>
      </c>
      <c r="AE59">
        <f>AA59/GGDP!$G59</f>
        <v>0.37242910880563207</v>
      </c>
      <c r="AF59">
        <f>AB59/GGDP!$G59</f>
        <v>0.33033338807685991</v>
      </c>
      <c r="AI59">
        <v>2051</v>
      </c>
      <c r="AJ59">
        <v>77.62</v>
      </c>
      <c r="AK59" s="5">
        <f>AJ59/GGDP!G59</f>
        <v>0.25495155197897851</v>
      </c>
      <c r="AM59">
        <v>163.6</v>
      </c>
      <c r="AN59" s="4">
        <f t="shared" si="14"/>
        <v>85.97999999999999</v>
      </c>
      <c r="AO59" s="6">
        <f>AM59/GGDP!G59</f>
        <v>0.53736245688947282</v>
      </c>
      <c r="AP59" s="13">
        <f t="shared" si="15"/>
        <v>2.1077041999484667</v>
      </c>
      <c r="AQ59">
        <v>116.62</v>
      </c>
      <c r="AR59" s="6">
        <f>AQ59/GGDP!G59</f>
        <v>0.38305140417145678</v>
      </c>
      <c r="AT59">
        <v>2051</v>
      </c>
      <c r="AU59">
        <v>180.55</v>
      </c>
      <c r="AV59">
        <f t="shared" si="16"/>
        <v>63.930000000000007</v>
      </c>
      <c r="AW59" s="6">
        <f>AU59/GGDP!G59</f>
        <v>0.59303662341928076</v>
      </c>
      <c r="AX59">
        <f t="shared" si="17"/>
        <v>1.5481907048533698</v>
      </c>
      <c r="AY59">
        <v>201.43</v>
      </c>
      <c r="AZ59" s="8">
        <f>AY59/GGDP!G59</f>
        <v>0.66161931351617675</v>
      </c>
      <c r="BB59">
        <v>2051</v>
      </c>
      <c r="BC59">
        <v>215.24</v>
      </c>
      <c r="BD59">
        <f t="shared" si="18"/>
        <v>13.810000000000002</v>
      </c>
      <c r="BE59" s="4">
        <f>BC59/GGDP!G59</f>
        <v>0.70697979963869273</v>
      </c>
      <c r="BF59">
        <f t="shared" si="19"/>
        <v>1.068559797448245</v>
      </c>
      <c r="BH59">
        <v>100.57</v>
      </c>
      <c r="BK59">
        <v>128.84</v>
      </c>
      <c r="BL59">
        <f t="shared" si="20"/>
        <v>28.27000000000001</v>
      </c>
      <c r="BM59" s="8">
        <f>BK59/GGDP!G59</f>
        <v>0.42318935785843326</v>
      </c>
      <c r="BO59">
        <f t="shared" si="21"/>
        <v>1.2810977428656658</v>
      </c>
    </row>
    <row r="60" spans="1:67" x14ac:dyDescent="0.35">
      <c r="A60">
        <v>53</v>
      </c>
      <c r="B60">
        <v>2052</v>
      </c>
      <c r="C60">
        <v>0.1370735138937742</v>
      </c>
      <c r="D60">
        <v>0.35448469926134374</v>
      </c>
      <c r="E60">
        <v>0.20654238480478371</v>
      </c>
      <c r="F60">
        <f t="shared" si="1"/>
        <v>0.69810059795990165</v>
      </c>
      <c r="G60">
        <v>0.17136693063934785</v>
      </c>
      <c r="Y60">
        <f t="shared" si="22"/>
        <v>75.788389535323546</v>
      </c>
      <c r="Z60">
        <f t="shared" si="23"/>
        <v>195.98031659570449</v>
      </c>
      <c r="AA60">
        <f t="shared" si="24"/>
        <v>114.19302566932328</v>
      </c>
      <c r="AB60">
        <v>103.35</v>
      </c>
      <c r="AC60">
        <f>Y60/GGDP!$G60</f>
        <v>0.24384154156984506</v>
      </c>
      <c r="AD60">
        <f>Z60/GGDP!$G60</f>
        <v>0.63054701134360058</v>
      </c>
      <c r="AE60">
        <f>AA60/GGDP!$G60</f>
        <v>0.3674046062524477</v>
      </c>
      <c r="AF60">
        <f>AB60/GGDP!$G60</f>
        <v>0.33251825874328367</v>
      </c>
      <c r="AI60">
        <v>2052</v>
      </c>
      <c r="AJ60">
        <v>77.95</v>
      </c>
      <c r="AK60" s="5">
        <f>AJ60/GGDP!G60</f>
        <v>0.25079630642514722</v>
      </c>
      <c r="AM60">
        <v>164.07</v>
      </c>
      <c r="AN60" s="4">
        <f t="shared" si="14"/>
        <v>86.11999999999999</v>
      </c>
      <c r="AO60" s="6">
        <f>AM60/GGDP!G60</f>
        <v>0.52787876837939574</v>
      </c>
      <c r="AP60" s="13">
        <f t="shared" si="15"/>
        <v>2.1048107761385504</v>
      </c>
      <c r="AQ60">
        <v>117.45</v>
      </c>
      <c r="AR60" s="6">
        <f>AQ60/GGDP!G60</f>
        <v>0.37788359447894215</v>
      </c>
      <c r="AT60">
        <v>2052</v>
      </c>
      <c r="AU60">
        <v>181.68</v>
      </c>
      <c r="AV60">
        <f t="shared" si="16"/>
        <v>64.23</v>
      </c>
      <c r="AW60" s="6">
        <f>AU60/GGDP!G60</f>
        <v>0.58453717705350539</v>
      </c>
      <c r="AX60">
        <f t="shared" si="17"/>
        <v>1.5468710089399744</v>
      </c>
      <c r="AY60">
        <v>201.57</v>
      </c>
      <c r="AZ60" s="8">
        <f>AY60/GGDP!G60</f>
        <v>0.6485312570380618</v>
      </c>
      <c r="BB60">
        <v>2052</v>
      </c>
      <c r="BC60">
        <v>215.35</v>
      </c>
      <c r="BD60">
        <f t="shared" si="18"/>
        <v>13.780000000000001</v>
      </c>
      <c r="BE60" s="4">
        <f>BC60/GGDP!G60</f>
        <v>0.69286702487049967</v>
      </c>
      <c r="BF60">
        <f t="shared" si="19"/>
        <v>1.0683633477203949</v>
      </c>
      <c r="BH60">
        <v>103.35</v>
      </c>
      <c r="BK60">
        <v>132.65</v>
      </c>
      <c r="BL60">
        <f t="shared" si="20"/>
        <v>29.300000000000011</v>
      </c>
      <c r="BM60" s="8">
        <f>BK60/GGDP!G60</f>
        <v>0.42678806988192147</v>
      </c>
      <c r="BO60">
        <f t="shared" si="21"/>
        <v>1.2835026608611515</v>
      </c>
    </row>
    <row r="61" spans="1:67" x14ac:dyDescent="0.35">
      <c r="A61">
        <v>54</v>
      </c>
      <c r="B61">
        <v>2053</v>
      </c>
      <c r="C61">
        <v>0.13662861730722239</v>
      </c>
      <c r="D61">
        <v>0.35190421335567423</v>
      </c>
      <c r="E61">
        <v>0.20640904806786051</v>
      </c>
      <c r="F61">
        <f t="shared" si="1"/>
        <v>0.69494187873075719</v>
      </c>
      <c r="G61">
        <v>0.17497051130827221</v>
      </c>
      <c r="Y61">
        <f t="shared" si="22"/>
        <v>76.1189610868567</v>
      </c>
      <c r="Z61">
        <f t="shared" si="23"/>
        <v>196.02893005916528</v>
      </c>
      <c r="AA61">
        <f t="shared" si="24"/>
        <v>114.99028647007972</v>
      </c>
      <c r="AB61">
        <v>106.11</v>
      </c>
      <c r="AC61">
        <f>Y61/GGDP!$G61</f>
        <v>0.23998663562285358</v>
      </c>
      <c r="AD61">
        <f>Z61/GGDP!$G61</f>
        <v>0.61803685623042204</v>
      </c>
      <c r="AE61">
        <f>AA61/GGDP!$G61</f>
        <v>0.36253952478113288</v>
      </c>
      <c r="AF61">
        <f>AB61/GGDP!$G61</f>
        <v>0.33454190049813987</v>
      </c>
      <c r="AI61">
        <v>2053</v>
      </c>
      <c r="AJ61">
        <v>78.290000000000006</v>
      </c>
      <c r="AK61" s="5">
        <f>AJ61/GGDP!G61</f>
        <v>0.24683145217226812</v>
      </c>
      <c r="AM61">
        <v>164.59</v>
      </c>
      <c r="AN61" s="4">
        <f t="shared" si="14"/>
        <v>86.3</v>
      </c>
      <c r="AO61" s="6">
        <f>AM61/GGDP!G61</f>
        <v>0.51891670344914564</v>
      </c>
      <c r="AP61" s="13">
        <f t="shared" si="15"/>
        <v>2.1023119172308085</v>
      </c>
      <c r="AQ61">
        <v>118.27</v>
      </c>
      <c r="AR61" s="6">
        <f>AQ61/GGDP!G61</f>
        <v>0.37287975282174157</v>
      </c>
      <c r="AT61">
        <v>2053</v>
      </c>
      <c r="AU61">
        <v>182.81</v>
      </c>
      <c r="AV61">
        <f t="shared" si="16"/>
        <v>64.540000000000006</v>
      </c>
      <c r="AW61" s="6">
        <f>AU61/GGDP!G61</f>
        <v>0.57636042625638439</v>
      </c>
      <c r="AX61">
        <f t="shared" si="17"/>
        <v>1.5457005157690031</v>
      </c>
      <c r="AY61">
        <v>201.62</v>
      </c>
      <c r="AZ61" s="8">
        <f>AY61/GGDP!G61</f>
        <v>0.63566429156945581</v>
      </c>
      <c r="BB61">
        <v>2053</v>
      </c>
      <c r="BC61">
        <v>215.37</v>
      </c>
      <c r="BD61">
        <f t="shared" si="18"/>
        <v>13.75</v>
      </c>
      <c r="BE61" s="4">
        <f>BC61/GGDP!G61</f>
        <v>0.67901507030708119</v>
      </c>
      <c r="BF61">
        <f t="shared" si="19"/>
        <v>1.0681975994444997</v>
      </c>
      <c r="BH61">
        <v>106.11</v>
      </c>
      <c r="BK61">
        <v>136.47</v>
      </c>
      <c r="BL61">
        <f t="shared" si="20"/>
        <v>30.36</v>
      </c>
      <c r="BM61" s="8">
        <f>BK61/GGDP!G61</f>
        <v>0.43026041995081654</v>
      </c>
      <c r="BO61">
        <f t="shared" si="21"/>
        <v>1.2861181792479501</v>
      </c>
    </row>
    <row r="62" spans="1:67" x14ac:dyDescent="0.35">
      <c r="A62">
        <v>55</v>
      </c>
      <c r="B62">
        <v>2054</v>
      </c>
      <c r="C62">
        <v>0.13623133164697321</v>
      </c>
      <c r="D62">
        <v>0.34928445199071351</v>
      </c>
      <c r="E62">
        <v>0.20629612945701514</v>
      </c>
      <c r="F62">
        <f t="shared" si="1"/>
        <v>0.6918119130947018</v>
      </c>
      <c r="G62">
        <v>0.17853961467002619</v>
      </c>
      <c r="Y62">
        <f t="shared" si="22"/>
        <v>76.46897802377417</v>
      </c>
      <c r="Z62">
        <f t="shared" si="23"/>
        <v>196.00948467378095</v>
      </c>
      <c r="AA62">
        <f t="shared" si="24"/>
        <v>115.78754727083619</v>
      </c>
      <c r="AB62">
        <v>108.84</v>
      </c>
      <c r="AC62">
        <f>Y62/GGDP!$G62</f>
        <v>0.23633631482190062</v>
      </c>
      <c r="AD62">
        <f>Z62/GGDP!$G62</f>
        <v>0.60579022337056787</v>
      </c>
      <c r="AE62">
        <f>AA62/GGDP!$G62</f>
        <v>0.35785494891468717</v>
      </c>
      <c r="AF62">
        <f>AB62/GGDP!$G62</f>
        <v>0.33638274199530227</v>
      </c>
      <c r="AI62">
        <v>2054</v>
      </c>
      <c r="AJ62">
        <v>78.650000000000006</v>
      </c>
      <c r="AK62" s="5">
        <f>AJ62/GGDP!G62</f>
        <v>0.24307701817282731</v>
      </c>
      <c r="AM62">
        <v>165.15</v>
      </c>
      <c r="AN62" s="4">
        <f t="shared" si="14"/>
        <v>86.5</v>
      </c>
      <c r="AO62" s="6">
        <f>AM62/GGDP!G62</f>
        <v>0.5104153789096304</v>
      </c>
      <c r="AP62" s="13">
        <f t="shared" si="15"/>
        <v>2.0998092816274632</v>
      </c>
      <c r="AQ62">
        <v>119.09</v>
      </c>
      <c r="AR62" s="6">
        <f>AQ62/GGDP!G62</f>
        <v>0.36806156508839166</v>
      </c>
      <c r="AT62">
        <v>2054</v>
      </c>
      <c r="AU62">
        <v>183.94</v>
      </c>
      <c r="AV62">
        <f t="shared" si="16"/>
        <v>64.849999999999994</v>
      </c>
      <c r="AW62" s="6">
        <f>AU62/GGDP!G62</f>
        <v>0.56848807021881564</v>
      </c>
      <c r="AX62">
        <f t="shared" si="17"/>
        <v>1.5445461415735997</v>
      </c>
      <c r="AY62">
        <v>201.6</v>
      </c>
      <c r="AZ62" s="8">
        <f>AY62/GGDP!G62</f>
        <v>0.62306836444554325</v>
      </c>
      <c r="BB62">
        <v>2054</v>
      </c>
      <c r="BC62">
        <v>215.32</v>
      </c>
      <c r="BD62">
        <f t="shared" si="18"/>
        <v>13.719999999999999</v>
      </c>
      <c r="BE62" s="4">
        <f>BC62/GGDP!G62</f>
        <v>0.66547162813697613</v>
      </c>
      <c r="BF62">
        <f t="shared" si="19"/>
        <v>1.0680555555555555</v>
      </c>
      <c r="BH62">
        <v>108.84</v>
      </c>
      <c r="BK62">
        <v>140.30000000000001</v>
      </c>
      <c r="BL62">
        <f t="shared" si="20"/>
        <v>31.460000000000008</v>
      </c>
      <c r="BM62" s="8">
        <f>BK62/GGDP!G62</f>
        <v>0.43361354926443324</v>
      </c>
      <c r="BO62">
        <f t="shared" si="21"/>
        <v>1.2890481440646822</v>
      </c>
    </row>
    <row r="63" spans="1:67" x14ac:dyDescent="0.35">
      <c r="A63">
        <v>56</v>
      </c>
      <c r="B63">
        <v>2055</v>
      </c>
      <c r="C63">
        <v>0.13588508515396522</v>
      </c>
      <c r="D63">
        <v>0.34663684844314463</v>
      </c>
      <c r="E63">
        <v>0.20621021847583001</v>
      </c>
      <c r="F63">
        <f t="shared" si="1"/>
        <v>0.68873215207293981</v>
      </c>
      <c r="G63">
        <v>0.18206508008690822</v>
      </c>
      <c r="Y63">
        <f t="shared" si="22"/>
        <v>76.81899496069164</v>
      </c>
      <c r="Z63">
        <f t="shared" si="23"/>
        <v>195.91225774685944</v>
      </c>
      <c r="AA63">
        <f t="shared" si="24"/>
        <v>116.56536268620833</v>
      </c>
      <c r="AB63">
        <v>111.55</v>
      </c>
      <c r="AC63">
        <f>Y63/GGDP!$G63</f>
        <v>0.23282716542611276</v>
      </c>
      <c r="AD63">
        <f>Z63/GGDP!$G63</f>
        <v>0.59378146859083303</v>
      </c>
      <c r="AE63">
        <f>AA63/GGDP!$G63</f>
        <v>0.35329260679580632</v>
      </c>
      <c r="AF63">
        <f>AB63/GGDP!$G63</f>
        <v>0.338091774261987</v>
      </c>
      <c r="AI63">
        <v>2055</v>
      </c>
      <c r="AJ63">
        <v>79.010000000000005</v>
      </c>
      <c r="AK63" s="5">
        <f>AJ63/GGDP!G63</f>
        <v>0.23946778202097352</v>
      </c>
      <c r="AM63">
        <v>165.74</v>
      </c>
      <c r="AN63" s="4">
        <f t="shared" si="14"/>
        <v>86.73</v>
      </c>
      <c r="AO63" s="6">
        <f>AM63/GGDP!G63</f>
        <v>0.50233375765290667</v>
      </c>
      <c r="AP63" s="13">
        <f t="shared" si="15"/>
        <v>2.0977091507404126</v>
      </c>
      <c r="AQ63">
        <v>119.89</v>
      </c>
      <c r="AR63" s="6">
        <f>AQ63/GGDP!G63</f>
        <v>0.36336909741165063</v>
      </c>
      <c r="AT63">
        <v>2055</v>
      </c>
      <c r="AU63">
        <v>185.07</v>
      </c>
      <c r="AV63">
        <f t="shared" si="16"/>
        <v>65.179999999999993</v>
      </c>
      <c r="AW63" s="6">
        <f>AU63/GGDP!G63</f>
        <v>0.56092016730314598</v>
      </c>
      <c r="AX63">
        <f t="shared" si="17"/>
        <v>1.5436650262740845</v>
      </c>
      <c r="AY63">
        <v>201.5</v>
      </c>
      <c r="AZ63" s="8">
        <f>AY63/GGDP!G63</f>
        <v>0.6107171000788022</v>
      </c>
      <c r="BB63">
        <v>2055</v>
      </c>
      <c r="BC63">
        <v>215.18</v>
      </c>
      <c r="BD63">
        <f t="shared" si="18"/>
        <v>13.680000000000007</v>
      </c>
      <c r="BE63" s="4">
        <f>BC63/GGDP!G63</f>
        <v>0.65217918409407771</v>
      </c>
      <c r="BF63">
        <f t="shared" si="19"/>
        <v>1.0678908188585607</v>
      </c>
      <c r="BH63">
        <v>111.55</v>
      </c>
      <c r="BK63">
        <v>144.13</v>
      </c>
      <c r="BL63">
        <f t="shared" si="20"/>
        <v>32.58</v>
      </c>
      <c r="BM63" s="8">
        <f>BK63/GGDP!G63</f>
        <v>0.43683700066678788</v>
      </c>
      <c r="BO63">
        <f t="shared" si="21"/>
        <v>1.2920663379650381</v>
      </c>
    </row>
    <row r="64" spans="1:67" x14ac:dyDescent="0.35">
      <c r="A64">
        <v>57</v>
      </c>
      <c r="B64">
        <v>2056</v>
      </c>
      <c r="C64">
        <v>0.13558627052331243</v>
      </c>
      <c r="D64">
        <v>0.34395448565717307</v>
      </c>
      <c r="E64">
        <v>0.20614716987579229</v>
      </c>
      <c r="F64">
        <f t="shared" si="1"/>
        <v>0.68568792605627782</v>
      </c>
      <c r="G64">
        <v>0.18557347445511774</v>
      </c>
      <c r="Y64">
        <f t="shared" si="22"/>
        <v>77.178734590301246</v>
      </c>
      <c r="Z64">
        <f t="shared" si="23"/>
        <v>195.74697197109288</v>
      </c>
      <c r="AA64">
        <f t="shared" si="24"/>
        <v>117.33345540888833</v>
      </c>
      <c r="AB64">
        <v>114.23</v>
      </c>
      <c r="AC64">
        <f>Y64/GGDP!$G64</f>
        <v>0.22948006241169497</v>
      </c>
      <c r="AD64">
        <f>Z64/GGDP!$G64</f>
        <v>0.58202596328226952</v>
      </c>
      <c r="AE64">
        <f>AA64/GGDP!$G64</f>
        <v>0.34887445114441107</v>
      </c>
      <c r="AF64">
        <f>AB64/GGDP!$G64</f>
        <v>0.33964676498572788</v>
      </c>
      <c r="AI64">
        <v>2056</v>
      </c>
      <c r="AJ64">
        <v>79.38</v>
      </c>
      <c r="AK64" s="5">
        <f>AJ64/GGDP!G64</f>
        <v>0.23602521408182683</v>
      </c>
      <c r="AM64">
        <v>166.37</v>
      </c>
      <c r="AN64" s="4">
        <f t="shared" si="14"/>
        <v>86.990000000000009</v>
      </c>
      <c r="AO64" s="6">
        <f>AM64/GGDP!G64</f>
        <v>0.49467768791627026</v>
      </c>
      <c r="AP64" s="13">
        <f t="shared" si="15"/>
        <v>2.0958679768203581</v>
      </c>
      <c r="AQ64">
        <v>120.68</v>
      </c>
      <c r="AR64" s="6">
        <f>AQ64/GGDP!G64</f>
        <v>0.35882492863939108</v>
      </c>
      <c r="AT64">
        <v>2056</v>
      </c>
      <c r="AU64">
        <v>186.19</v>
      </c>
      <c r="AV64">
        <f t="shared" si="16"/>
        <v>65.509999999999991</v>
      </c>
      <c r="AW64" s="6">
        <f>AU64/GGDP!G64</f>
        <v>0.55360965746907709</v>
      </c>
      <c r="AX64">
        <f t="shared" si="17"/>
        <v>1.542840570102751</v>
      </c>
      <c r="AY64">
        <v>201.33</v>
      </c>
      <c r="AZ64" s="8">
        <f>AY64/GGDP!G64</f>
        <v>0.5986263082778307</v>
      </c>
      <c r="BB64">
        <v>2056</v>
      </c>
      <c r="BC64">
        <v>214.97</v>
      </c>
      <c r="BD64">
        <f t="shared" si="18"/>
        <v>13.639999999999986</v>
      </c>
      <c r="BE64" s="4">
        <f>BC64/GGDP!G64</f>
        <v>0.63918292102759278</v>
      </c>
      <c r="BF64">
        <f t="shared" si="19"/>
        <v>1.0677494660507623</v>
      </c>
      <c r="BH64">
        <v>114.23</v>
      </c>
      <c r="BK64">
        <v>147.97999999999999</v>
      </c>
      <c r="BL64">
        <f t="shared" si="20"/>
        <v>33.749999999999986</v>
      </c>
      <c r="BM64" s="8">
        <f>BK64/GGDP!G64</f>
        <v>0.43999762131303516</v>
      </c>
      <c r="BO64">
        <f t="shared" si="21"/>
        <v>1.295456535060842</v>
      </c>
    </row>
    <row r="65" spans="1:67" x14ac:dyDescent="0.35">
      <c r="A65">
        <v>58</v>
      </c>
      <c r="B65">
        <v>2057</v>
      </c>
      <c r="C65">
        <v>0.13530989070667301</v>
      </c>
      <c r="D65">
        <v>0.34125313963749915</v>
      </c>
      <c r="E65">
        <v>0.20609598805240648</v>
      </c>
      <c r="F65">
        <f t="shared" si="1"/>
        <v>0.68265901839657861</v>
      </c>
      <c r="G65">
        <v>0.1890508858647609</v>
      </c>
      <c r="Y65">
        <f t="shared" si="22"/>
        <v>77.538474219910867</v>
      </c>
      <c r="Z65">
        <f t="shared" si="23"/>
        <v>195.50390465378908</v>
      </c>
      <c r="AA65">
        <f t="shared" si="24"/>
        <v>118.09182543887616</v>
      </c>
      <c r="AB65">
        <v>116.89</v>
      </c>
      <c r="AC65">
        <f>Y65/GGDP!$G65</f>
        <v>0.22625098252140549</v>
      </c>
      <c r="AD65">
        <f>Z65/GGDP!$G65</f>
        <v>0.57046454627466103</v>
      </c>
      <c r="AE65">
        <f>AA65/GGDP!$G65</f>
        <v>0.34458237413228726</v>
      </c>
      <c r="AF65">
        <f>AB65/GGDP!$G65</f>
        <v>0.34107554492136211</v>
      </c>
      <c r="AI65">
        <v>2057</v>
      </c>
      <c r="AJ65">
        <v>79.75</v>
      </c>
      <c r="AK65" s="5">
        <f>AJ65/GGDP!G65</f>
        <v>0.23270403548189433</v>
      </c>
      <c r="AM65">
        <v>167.03</v>
      </c>
      <c r="AN65" s="4">
        <f t="shared" si="14"/>
        <v>87.28</v>
      </c>
      <c r="AO65" s="6">
        <f>AM65/GGDP!G65</f>
        <v>0.48738000058358383</v>
      </c>
      <c r="AP65" s="13">
        <f t="shared" si="15"/>
        <v>2.0944200626959248</v>
      </c>
      <c r="AQ65">
        <v>121.46</v>
      </c>
      <c r="AR65" s="6">
        <f>AQ65/GGDP!G65</f>
        <v>0.3544104344781302</v>
      </c>
      <c r="AT65">
        <v>2057</v>
      </c>
      <c r="AU65">
        <v>187.3</v>
      </c>
      <c r="AV65">
        <f t="shared" si="16"/>
        <v>65.840000000000018</v>
      </c>
      <c r="AW65" s="6">
        <f>AU65/GGDP!G65</f>
        <v>0.54652621750167785</v>
      </c>
      <c r="AX65">
        <f t="shared" si="17"/>
        <v>1.5420714638564139</v>
      </c>
      <c r="AY65">
        <v>201.08</v>
      </c>
      <c r="AZ65" s="8">
        <f>AY65/GGDP!G65</f>
        <v>0.58673514049779707</v>
      </c>
      <c r="BB65">
        <v>2057</v>
      </c>
      <c r="BC65">
        <v>214.68</v>
      </c>
      <c r="BD65">
        <f t="shared" si="18"/>
        <v>13.599999999999994</v>
      </c>
      <c r="BE65" s="4">
        <f>BC65/GGDP!G65</f>
        <v>0.62641883808467802</v>
      </c>
      <c r="BF65">
        <f t="shared" si="19"/>
        <v>1.0676347722299582</v>
      </c>
      <c r="BH65">
        <v>116.89</v>
      </c>
      <c r="BK65">
        <v>151.84</v>
      </c>
      <c r="BL65">
        <f t="shared" si="20"/>
        <v>34.950000000000003</v>
      </c>
      <c r="BM65" s="8">
        <f>BK65/GGDP!G65</f>
        <v>0.44305681188176599</v>
      </c>
      <c r="BO65">
        <f t="shared" si="21"/>
        <v>1.2989990589443066</v>
      </c>
    </row>
    <row r="66" spans="1:67" x14ac:dyDescent="0.35">
      <c r="A66">
        <v>59</v>
      </c>
      <c r="B66">
        <v>2058</v>
      </c>
      <c r="C66">
        <v>0.13508363685417507</v>
      </c>
      <c r="D66">
        <v>0.33852691218130304</v>
      </c>
      <c r="E66">
        <v>0.20605692702009981</v>
      </c>
      <c r="F66">
        <f t="shared" si="1"/>
        <v>0.67966747605557787</v>
      </c>
      <c r="G66">
        <v>0.19250788156023982</v>
      </c>
      <c r="Y66">
        <f t="shared" si="22"/>
        <v>77.907936542212639</v>
      </c>
      <c r="Z66">
        <f t="shared" si="23"/>
        <v>195.20250118033238</v>
      </c>
      <c r="AA66">
        <f t="shared" si="24"/>
        <v>118.8307500834797</v>
      </c>
      <c r="AB66">
        <v>119.53</v>
      </c>
      <c r="AC66">
        <f>Y66/GGDP!$G66</f>
        <v>0.2231615724047224</v>
      </c>
      <c r="AD66">
        <f>Z66/GGDP!$G66</f>
        <v>0.55914325335949233</v>
      </c>
      <c r="AE66">
        <f>AA66/GGDP!$G66</f>
        <v>0.34038197153756611</v>
      </c>
      <c r="AF66">
        <f>AB66/GGDP!$G66</f>
        <v>0.34238492165793016</v>
      </c>
      <c r="AI66">
        <v>2058</v>
      </c>
      <c r="AJ66">
        <v>80.13</v>
      </c>
      <c r="AK66" s="5">
        <f>AJ66/GGDP!G66</f>
        <v>0.22952651026896964</v>
      </c>
      <c r="AM66">
        <v>167.71</v>
      </c>
      <c r="AN66" s="4">
        <f t="shared" si="14"/>
        <v>87.580000000000013</v>
      </c>
      <c r="AO66" s="6">
        <f>AM66/GGDP!G66</f>
        <v>0.48039299934118185</v>
      </c>
      <c r="AP66" s="13">
        <f t="shared" si="15"/>
        <v>2.092973917384251</v>
      </c>
      <c r="AQ66">
        <v>122.22</v>
      </c>
      <c r="AR66" s="6">
        <f>AQ66/GGDP!G66</f>
        <v>0.35009022944057744</v>
      </c>
      <c r="AT66">
        <v>2058</v>
      </c>
      <c r="AU66">
        <v>188.4</v>
      </c>
      <c r="AV66">
        <f t="shared" si="16"/>
        <v>66.180000000000007</v>
      </c>
      <c r="AW66" s="6">
        <f>AU66/GGDP!G66</f>
        <v>0.53965798745381111</v>
      </c>
      <c r="AX66">
        <f t="shared" si="17"/>
        <v>1.5414825724104075</v>
      </c>
      <c r="AY66">
        <v>200.77</v>
      </c>
      <c r="AZ66" s="8">
        <f>AY66/GGDP!G66</f>
        <v>0.57509094554724871</v>
      </c>
      <c r="BB66">
        <v>2058</v>
      </c>
      <c r="BC66">
        <v>214.32</v>
      </c>
      <c r="BD66">
        <f t="shared" si="18"/>
        <v>13.549999999999983</v>
      </c>
      <c r="BE66" s="4">
        <f>BC66/GGDP!G66</f>
        <v>0.61390392712898512</v>
      </c>
      <c r="BF66">
        <f t="shared" si="19"/>
        <v>1.0674901628729392</v>
      </c>
      <c r="BH66">
        <v>119.53</v>
      </c>
      <c r="BK66">
        <v>155.71</v>
      </c>
      <c r="BL66">
        <f t="shared" si="20"/>
        <v>36.180000000000007</v>
      </c>
      <c r="BM66" s="8">
        <f>BK66/GGDP!G66</f>
        <v>0.4460198791211939</v>
      </c>
      <c r="BO66">
        <f t="shared" si="21"/>
        <v>1.3026855182799297</v>
      </c>
    </row>
    <row r="67" spans="1:67" x14ac:dyDescent="0.35">
      <c r="A67">
        <v>60</v>
      </c>
      <c r="B67">
        <v>2059</v>
      </c>
      <c r="C67">
        <v>0.13489736070381228</v>
      </c>
      <c r="D67">
        <v>0.33578550481776281</v>
      </c>
      <c r="E67">
        <v>0.20603267700041891</v>
      </c>
      <c r="F67">
        <f t="shared" si="1"/>
        <v>0.67671554252199406</v>
      </c>
      <c r="G67">
        <v>0.1959460289008115</v>
      </c>
      <c r="Y67">
        <f t="shared" si="22"/>
        <v>78.27739886451441</v>
      </c>
      <c r="Z67">
        <f t="shared" si="23"/>
        <v>194.83303885803056</v>
      </c>
      <c r="AA67">
        <f t="shared" si="24"/>
        <v>119.55995203539109</v>
      </c>
      <c r="AB67">
        <v>122.13</v>
      </c>
      <c r="AC67">
        <f>Y67/GGDP!$G67</f>
        <v>0.22017720202664945</v>
      </c>
      <c r="AD67">
        <f>Z67/GGDP!$G67</f>
        <v>0.54802272406061703</v>
      </c>
      <c r="AE67">
        <f>AA67/GGDP!$G67</f>
        <v>0.33629599469900734</v>
      </c>
      <c r="AF67">
        <f>AB67/GGDP!$G67</f>
        <v>0.34352497749774979</v>
      </c>
      <c r="AI67">
        <v>2059</v>
      </c>
      <c r="AJ67">
        <v>80.510000000000005</v>
      </c>
      <c r="AK67" s="5">
        <f>AJ67/GGDP!G67</f>
        <v>0.22645702070207024</v>
      </c>
      <c r="AM67">
        <v>168.42</v>
      </c>
      <c r="AN67" s="4">
        <f t="shared" si="14"/>
        <v>87.909999999999982</v>
      </c>
      <c r="AO67" s="6">
        <f>AM67/GGDP!G67</f>
        <v>0.47372862286228623</v>
      </c>
      <c r="AP67" s="13">
        <f t="shared" si="15"/>
        <v>2.0919140479443543</v>
      </c>
      <c r="AQ67">
        <v>122.97</v>
      </c>
      <c r="AR67" s="6">
        <f>AQ67/GGDP!G67</f>
        <v>0.34588771377137717</v>
      </c>
      <c r="AT67">
        <v>2059</v>
      </c>
      <c r="AU67">
        <v>189.5</v>
      </c>
      <c r="AV67">
        <f t="shared" si="16"/>
        <v>66.53</v>
      </c>
      <c r="AW67" s="6">
        <f>AU67/GGDP!G67</f>
        <v>0.53302205220522059</v>
      </c>
      <c r="AX67">
        <f t="shared" si="17"/>
        <v>1.5410262665690819</v>
      </c>
      <c r="AY67">
        <v>200.39</v>
      </c>
      <c r="AZ67" s="8">
        <f>AY67/GGDP!G67</f>
        <v>0.56365324032403241</v>
      </c>
      <c r="BB67">
        <v>2059</v>
      </c>
      <c r="BC67">
        <v>213.89</v>
      </c>
      <c r="BD67">
        <f t="shared" si="18"/>
        <v>13.5</v>
      </c>
      <c r="BE67" s="4">
        <f>BC67/GGDP!G67</f>
        <v>0.60162578757875784</v>
      </c>
      <c r="BF67">
        <f t="shared" si="19"/>
        <v>1.0673686311692201</v>
      </c>
      <c r="BH67">
        <v>122.13</v>
      </c>
      <c r="BK67">
        <v>159.6</v>
      </c>
      <c r="BL67">
        <f t="shared" si="20"/>
        <v>37.47</v>
      </c>
      <c r="BM67" s="8">
        <f>BK67/GGDP!G67</f>
        <v>0.4489198919891989</v>
      </c>
      <c r="BO67">
        <f t="shared" si="21"/>
        <v>1.3068042250061409</v>
      </c>
    </row>
    <row r="68" spans="1:67" x14ac:dyDescent="0.35">
      <c r="A68">
        <v>61</v>
      </c>
      <c r="B68">
        <v>2060</v>
      </c>
      <c r="C68">
        <v>0.13471692456318601</v>
      </c>
      <c r="D68">
        <v>0.33304462248280226</v>
      </c>
      <c r="E68">
        <v>0.20602295251261721</v>
      </c>
      <c r="F68">
        <f t="shared" si="1"/>
        <v>0.67378449955860553</v>
      </c>
      <c r="G68">
        <v>0.19937083145355006</v>
      </c>
      <c r="Y68">
        <f t="shared" si="22"/>
        <v>78.656583879508332</v>
      </c>
      <c r="Z68">
        <f t="shared" si="23"/>
        <v>194.4052403795759</v>
      </c>
      <c r="AA68">
        <f t="shared" si="24"/>
        <v>120.27943129461032</v>
      </c>
      <c r="AB68">
        <v>124.72</v>
      </c>
      <c r="AC68">
        <f>Y68/GGDP!$G68</f>
        <v>0.21731339654512594</v>
      </c>
      <c r="AD68">
        <f>Z68/GGDP!$G68</f>
        <v>0.53710523657846643</v>
      </c>
      <c r="AE68">
        <f>AA68/GGDP!$G68</f>
        <v>0.33230952146597686</v>
      </c>
      <c r="AF68">
        <f>AB68/GGDP!$G68</f>
        <v>0.34457798038403092</v>
      </c>
      <c r="AI68">
        <v>2060</v>
      </c>
      <c r="AJ68">
        <v>80.900000000000006</v>
      </c>
      <c r="AK68" s="5">
        <f>AJ68/GGDP!G68</f>
        <v>0.22351153474236776</v>
      </c>
      <c r="AM68">
        <v>169.16</v>
      </c>
      <c r="AN68" s="4">
        <f t="shared" si="14"/>
        <v>88.259999999999991</v>
      </c>
      <c r="AO68" s="6">
        <f>AM68/GGDP!G68</f>
        <v>0.4673573698024589</v>
      </c>
      <c r="AP68" s="13">
        <f t="shared" si="15"/>
        <v>2.0909765142150802</v>
      </c>
      <c r="AQ68">
        <v>123.71</v>
      </c>
      <c r="AR68" s="6">
        <f>AQ68/GGDP!G68</f>
        <v>0.3417875397154303</v>
      </c>
      <c r="AT68">
        <v>2060</v>
      </c>
      <c r="AU68">
        <v>190.58</v>
      </c>
      <c r="AV68">
        <f t="shared" si="16"/>
        <v>66.870000000000019</v>
      </c>
      <c r="AW68" s="6">
        <f>AU68/GGDP!G68</f>
        <v>0.52653681447713774</v>
      </c>
      <c r="AX68">
        <f t="shared" si="17"/>
        <v>1.5405383558321883</v>
      </c>
      <c r="AY68">
        <v>199.95</v>
      </c>
      <c r="AZ68" s="8">
        <f>AY68/GGDP!G68</f>
        <v>0.55242436800663075</v>
      </c>
      <c r="BB68">
        <v>2060</v>
      </c>
      <c r="BC68">
        <v>213.4</v>
      </c>
      <c r="BD68">
        <f t="shared" si="18"/>
        <v>13.450000000000017</v>
      </c>
      <c r="BE68" s="4">
        <f>BC68/GGDP!G68</f>
        <v>0.58958419671225315</v>
      </c>
      <c r="BF68">
        <f t="shared" si="19"/>
        <v>1.0672668167041761</v>
      </c>
      <c r="BH68">
        <v>124.72</v>
      </c>
      <c r="BK68">
        <v>163.51</v>
      </c>
      <c r="BL68">
        <f t="shared" si="20"/>
        <v>38.789999999999992</v>
      </c>
      <c r="BM68" s="8">
        <f>BK68/GGDP!G68</f>
        <v>0.45174747893355433</v>
      </c>
      <c r="BO68">
        <f t="shared" si="21"/>
        <v>1.3110166773572802</v>
      </c>
    </row>
    <row r="69" spans="1:67" x14ac:dyDescent="0.35">
      <c r="A69">
        <v>62</v>
      </c>
      <c r="B69">
        <v>2061</v>
      </c>
      <c r="C69">
        <v>0.13459404858500718</v>
      </c>
      <c r="D69">
        <v>0.33029194058520589</v>
      </c>
      <c r="E69">
        <v>0.2060308996671579</v>
      </c>
      <c r="F69">
        <f t="shared" si="1"/>
        <v>0.67091688883737099</v>
      </c>
      <c r="G69">
        <v>0.20278534665455647</v>
      </c>
      <c r="Y69">
        <f t="shared" si="22"/>
        <v>79.045491587194405</v>
      </c>
      <c r="Z69">
        <f t="shared" si="23"/>
        <v>193.92882843766046</v>
      </c>
      <c r="AA69">
        <f t="shared" si="24"/>
        <v>120.98918786113741</v>
      </c>
      <c r="AB69">
        <v>127.27</v>
      </c>
      <c r="AC69">
        <f>Y69/GGDP!$G69</f>
        <v>0.21456430941149407</v>
      </c>
      <c r="AD69">
        <f>Z69/GGDP!$G69</f>
        <v>0.52640832909245516</v>
      </c>
      <c r="AE69">
        <f>AA69/GGDP!$G69</f>
        <v>0.32841799093685509</v>
      </c>
      <c r="AF69">
        <f>AB69/GGDP!$G69</f>
        <v>0.34546688382193269</v>
      </c>
      <c r="AI69">
        <v>2061</v>
      </c>
      <c r="AJ69">
        <v>81.3</v>
      </c>
      <c r="AK69" s="5">
        <f>AJ69/GGDP!G69</f>
        <v>0.2206840390879479</v>
      </c>
      <c r="AM69">
        <v>169.92</v>
      </c>
      <c r="AN69" s="4">
        <f t="shared" si="14"/>
        <v>88.61999999999999</v>
      </c>
      <c r="AO69" s="6">
        <f>AM69/GGDP!G69</f>
        <v>0.46123778501628665</v>
      </c>
      <c r="AP69" s="13">
        <f t="shared" si="15"/>
        <v>2.0900369003690038</v>
      </c>
      <c r="AQ69">
        <v>124.44</v>
      </c>
      <c r="AR69" s="6">
        <f>AQ69/GGDP!G69</f>
        <v>0.33778501628664498</v>
      </c>
      <c r="AT69">
        <v>2061</v>
      </c>
      <c r="AU69">
        <v>191.66</v>
      </c>
      <c r="AV69">
        <f t="shared" si="16"/>
        <v>67.22</v>
      </c>
      <c r="AW69" s="6">
        <f>AU69/GGDP!G69</f>
        <v>0.52024972855591756</v>
      </c>
      <c r="AX69">
        <f t="shared" si="17"/>
        <v>1.5401800064288009</v>
      </c>
      <c r="AY69">
        <v>199.46</v>
      </c>
      <c r="AZ69" s="8">
        <f>AY69/GGDP!G69</f>
        <v>0.54142236699239965</v>
      </c>
      <c r="BB69">
        <v>2061</v>
      </c>
      <c r="BC69">
        <v>212.85</v>
      </c>
      <c r="BD69">
        <f t="shared" si="18"/>
        <v>13.389999999999986</v>
      </c>
      <c r="BE69" s="4">
        <f>BC69/GGDP!G69</f>
        <v>0.57776872964169379</v>
      </c>
      <c r="BF69">
        <f t="shared" si="19"/>
        <v>1.0671312543868443</v>
      </c>
      <c r="BH69">
        <v>127.27</v>
      </c>
      <c r="BK69">
        <v>167.45</v>
      </c>
      <c r="BL69">
        <f t="shared" si="20"/>
        <v>40.179999999999993</v>
      </c>
      <c r="BM69" s="8">
        <f>BK69/GGDP!G69</f>
        <v>0.4545331161780673</v>
      </c>
      <c r="BO69">
        <f t="shared" si="21"/>
        <v>1.3157067651449674</v>
      </c>
    </row>
    <row r="70" spans="1:67" x14ac:dyDescent="0.35">
      <c r="A70">
        <v>63</v>
      </c>
      <c r="B70">
        <v>2062</v>
      </c>
      <c r="C70">
        <v>0.13449031004560946</v>
      </c>
      <c r="D70">
        <v>0.32753198425896957</v>
      </c>
      <c r="E70">
        <v>0.20604942946997512</v>
      </c>
      <c r="F70">
        <f t="shared" si="1"/>
        <v>0.66807172377455415</v>
      </c>
      <c r="G70">
        <v>0.20619226327944573</v>
      </c>
      <c r="Y70">
        <f t="shared" si="22"/>
        <v>79.424676602188327</v>
      </c>
      <c r="Z70">
        <f t="shared" si="23"/>
        <v>193.41352572497641</v>
      </c>
      <c r="AA70">
        <f t="shared" si="24"/>
        <v>121.6794990422802</v>
      </c>
      <c r="AB70">
        <v>129.81</v>
      </c>
      <c r="AC70">
        <f>Y70/GGDP!$G70</f>
        <v>0.21186693502504356</v>
      </c>
      <c r="AD70">
        <f>Z70/GGDP!$G70</f>
        <v>0.51593450097358196</v>
      </c>
      <c r="AE70">
        <f>AA70/GGDP!$G70</f>
        <v>0.3245825305225144</v>
      </c>
      <c r="AF70">
        <f>AB70/GGDP!$G70</f>
        <v>0.34627080665813059</v>
      </c>
      <c r="AI70">
        <v>2062</v>
      </c>
      <c r="AJ70">
        <v>81.69</v>
      </c>
      <c r="AK70" s="5">
        <f>AJ70/GGDP!G70</f>
        <v>0.21790973111395645</v>
      </c>
      <c r="AM70">
        <v>170.7</v>
      </c>
      <c r="AN70" s="4">
        <f t="shared" si="14"/>
        <v>89.009999999999991</v>
      </c>
      <c r="AO70" s="6">
        <f>AM70/GGDP!G70</f>
        <v>0.45534571062740076</v>
      </c>
      <c r="AP70" s="13">
        <f t="shared" si="15"/>
        <v>2.0896070510466398</v>
      </c>
      <c r="AQ70">
        <v>125.15</v>
      </c>
      <c r="AR70" s="6">
        <f>AQ70/GGDP!G70</f>
        <v>0.3338401621852326</v>
      </c>
      <c r="AT70">
        <v>2062</v>
      </c>
      <c r="AU70">
        <v>192.72</v>
      </c>
      <c r="AV70">
        <f t="shared" si="16"/>
        <v>67.569999999999993</v>
      </c>
      <c r="AW70" s="6">
        <f>AU70/GGDP!G70</f>
        <v>0.5140845070422535</v>
      </c>
      <c r="AX70">
        <f t="shared" si="17"/>
        <v>1.5399121054734317</v>
      </c>
      <c r="AY70">
        <v>198.93</v>
      </c>
      <c r="AZ70" s="8">
        <f>AY70/GGDP!G70</f>
        <v>0.53064980793854033</v>
      </c>
      <c r="BB70">
        <v>2062</v>
      </c>
      <c r="BC70">
        <v>212.26</v>
      </c>
      <c r="BD70">
        <f t="shared" si="18"/>
        <v>13.329999999999984</v>
      </c>
      <c r="BE70" s="4">
        <f>BC70/GGDP!G70</f>
        <v>0.56620785317968414</v>
      </c>
      <c r="BF70">
        <f t="shared" si="19"/>
        <v>1.0670084954506609</v>
      </c>
      <c r="BH70">
        <v>129.81</v>
      </c>
      <c r="BK70">
        <v>171.42</v>
      </c>
      <c r="BL70">
        <f t="shared" si="20"/>
        <v>41.609999999999985</v>
      </c>
      <c r="BM70" s="8">
        <f>BK70/GGDP!G70</f>
        <v>0.45726632522407168</v>
      </c>
      <c r="BO70">
        <f t="shared" si="21"/>
        <v>1.3205454125259994</v>
      </c>
    </row>
    <row r="71" spans="1:67" x14ac:dyDescent="0.35">
      <c r="A71">
        <v>64</v>
      </c>
      <c r="B71">
        <v>2063</v>
      </c>
      <c r="C71">
        <v>0.13440314393319144</v>
      </c>
      <c r="D71">
        <v>0.32479122318650738</v>
      </c>
      <c r="E71">
        <v>0.20605862125429841</v>
      </c>
      <c r="F71">
        <f t="shared" si="1"/>
        <v>0.66525298837399727</v>
      </c>
      <c r="G71">
        <v>0.20959436047553617</v>
      </c>
      <c r="Y71">
        <f t="shared" si="22"/>
        <v>79.823307002566537</v>
      </c>
      <c r="Z71">
        <f t="shared" si="23"/>
        <v>192.84960954883161</v>
      </c>
      <c r="AA71">
        <f t="shared" si="24"/>
        <v>122.36981022342297</v>
      </c>
      <c r="AB71">
        <v>132.32</v>
      </c>
      <c r="AC71">
        <f>Y71/GGDP!$G71</f>
        <v>0.20929575238618353</v>
      </c>
      <c r="AD71">
        <f>Z71/GGDP!$G71</f>
        <v>0.50564936036296604</v>
      </c>
      <c r="AE71">
        <f>AA71/GGDP!$G71</f>
        <v>0.32085217290286316</v>
      </c>
      <c r="AF71">
        <f>AB71/GGDP!$G71</f>
        <v>0.34694145100815438</v>
      </c>
      <c r="AI71">
        <v>2063</v>
      </c>
      <c r="AJ71">
        <v>82.1</v>
      </c>
      <c r="AK71" s="5">
        <f>AJ71/GGDP!G71</f>
        <v>0.21526521408531948</v>
      </c>
      <c r="AM71">
        <v>171.51</v>
      </c>
      <c r="AN71" s="4">
        <f t="shared" si="14"/>
        <v>89.41</v>
      </c>
      <c r="AO71" s="6">
        <f>AM71/GGDP!G71</f>
        <v>0.44969716038700541</v>
      </c>
      <c r="AP71" s="13">
        <f t="shared" si="15"/>
        <v>2.0890377588306941</v>
      </c>
      <c r="AQ71">
        <v>125.86</v>
      </c>
      <c r="AR71" s="6">
        <f>AQ71/GGDP!G71</f>
        <v>0.3300034085843887</v>
      </c>
      <c r="AT71">
        <v>2063</v>
      </c>
      <c r="AU71">
        <v>193.78</v>
      </c>
      <c r="AV71">
        <f t="shared" si="16"/>
        <v>67.92</v>
      </c>
      <c r="AW71" s="6">
        <f>AU71/GGDP!G71</f>
        <v>0.50808883295314511</v>
      </c>
      <c r="AX71">
        <f t="shared" si="17"/>
        <v>1.5396472270777053</v>
      </c>
      <c r="AY71">
        <v>198.35</v>
      </c>
      <c r="AZ71" s="8">
        <f>AY71/GGDP!G71</f>
        <v>0.52007131807336326</v>
      </c>
      <c r="BB71">
        <v>2063</v>
      </c>
      <c r="BC71">
        <v>211.62</v>
      </c>
      <c r="BD71">
        <f t="shared" si="18"/>
        <v>13.27000000000001</v>
      </c>
      <c r="BE71" s="4">
        <f>BC71/GGDP!G71</f>
        <v>0.55486509871784795</v>
      </c>
      <c r="BF71">
        <f t="shared" si="19"/>
        <v>1.0669019410133602</v>
      </c>
      <c r="BH71">
        <v>132.32</v>
      </c>
      <c r="BK71">
        <v>175.42</v>
      </c>
      <c r="BL71">
        <f t="shared" si="20"/>
        <v>43.099999999999994</v>
      </c>
      <c r="BM71" s="8">
        <f>BK71/GGDP!G71</f>
        <v>0.45994913343296884</v>
      </c>
      <c r="BO71">
        <f t="shared" si="21"/>
        <v>1.3257255139056832</v>
      </c>
    </row>
    <row r="72" spans="1:67" x14ac:dyDescent="0.35">
      <c r="A72">
        <v>65</v>
      </c>
      <c r="B72">
        <v>2064</v>
      </c>
      <c r="C72">
        <v>0.13434853420195442</v>
      </c>
      <c r="D72">
        <v>0.32203583061889257</v>
      </c>
      <c r="E72">
        <v>0.20607491856677529</v>
      </c>
      <c r="F72">
        <f t="shared" si="1"/>
        <v>0.66245928338762228</v>
      </c>
      <c r="G72">
        <v>0.21299373338397265</v>
      </c>
      <c r="Y72">
        <f t="shared" si="22"/>
        <v>80.221937402944775</v>
      </c>
      <c r="Z72">
        <f t="shared" si="23"/>
        <v>192.25652529461036</v>
      </c>
      <c r="AA72">
        <f t="shared" si="24"/>
        <v>123.04067601918145</v>
      </c>
      <c r="AB72">
        <v>134.82</v>
      </c>
      <c r="AC72">
        <f>Y72/GGDP!$G72</f>
        <v>0.20679487898060159</v>
      </c>
      <c r="AD72">
        <f>Z72/GGDP!$G72</f>
        <v>0.49559592012633813</v>
      </c>
      <c r="AE72">
        <f>AA72/GGDP!$G72</f>
        <v>0.31717236619797756</v>
      </c>
      <c r="AF72">
        <f>AB72/GGDP!$G72</f>
        <v>0.34753692676513803</v>
      </c>
      <c r="AI72">
        <v>2064</v>
      </c>
      <c r="AJ72">
        <v>82.51</v>
      </c>
      <c r="AK72" s="5">
        <f>AJ72/GGDP!G72</f>
        <v>0.21269301162580878</v>
      </c>
      <c r="AM72">
        <v>172.33</v>
      </c>
      <c r="AN72" s="4">
        <f t="shared" si="14"/>
        <v>89.820000000000007</v>
      </c>
      <c r="AO72" s="6">
        <f>AM72/GGDP!G72</f>
        <v>0.44422962905678864</v>
      </c>
      <c r="AP72" s="13">
        <f t="shared" si="15"/>
        <v>2.0885953217791782</v>
      </c>
      <c r="AQ72">
        <v>126.55</v>
      </c>
      <c r="AR72" s="6">
        <f>AQ72/GGDP!G72</f>
        <v>0.32621864769417164</v>
      </c>
      <c r="AT72">
        <v>2064</v>
      </c>
      <c r="AU72">
        <v>194.83</v>
      </c>
      <c r="AV72">
        <f t="shared" si="16"/>
        <v>68.280000000000015</v>
      </c>
      <c r="AW72" s="6">
        <f>AU72/GGDP!G72</f>
        <v>0.50222978372386773</v>
      </c>
      <c r="AX72">
        <f t="shared" si="17"/>
        <v>1.5395495851442118</v>
      </c>
      <c r="AY72">
        <v>197.74</v>
      </c>
      <c r="AZ72" s="8">
        <f>AY72/GGDP!G72</f>
        <v>0.50973113706080997</v>
      </c>
      <c r="BB72">
        <v>2064</v>
      </c>
      <c r="BC72">
        <v>210.93</v>
      </c>
      <c r="BD72">
        <f t="shared" si="18"/>
        <v>13.189999999999998</v>
      </c>
      <c r="BE72" s="4">
        <f>BC72/GGDP!G72</f>
        <v>0.54373211661897769</v>
      </c>
      <c r="BF72">
        <f t="shared" si="19"/>
        <v>1.0667037524021443</v>
      </c>
      <c r="BH72">
        <v>134.82</v>
      </c>
      <c r="BK72">
        <v>179.46</v>
      </c>
      <c r="BL72">
        <f t="shared" si="20"/>
        <v>44.640000000000015</v>
      </c>
      <c r="BM72" s="8">
        <f>BK72/GGDP!G72</f>
        <v>0.46260923362462303</v>
      </c>
      <c r="BO72">
        <f t="shared" si="21"/>
        <v>1.3311081441922565</v>
      </c>
    </row>
    <row r="73" spans="1:67" x14ac:dyDescent="0.35">
      <c r="A73">
        <v>66</v>
      </c>
      <c r="B73">
        <v>2065</v>
      </c>
      <c r="C73">
        <v>0.13429136154494201</v>
      </c>
      <c r="D73">
        <v>0.31930853476767546</v>
      </c>
      <c r="E73">
        <v>0.20611107510854773</v>
      </c>
      <c r="F73">
        <f t="shared" ref="F73:F108" si="25">SUM(C73:E73)</f>
        <v>0.65971097142116519</v>
      </c>
      <c r="G73">
        <v>0.21640453677285482</v>
      </c>
      <c r="Y73">
        <f t="shared" si="22"/>
        <v>80.620567803322999</v>
      </c>
      <c r="Z73">
        <f t="shared" si="23"/>
        <v>191.62455026962047</v>
      </c>
      <c r="AA73">
        <f t="shared" si="24"/>
        <v>123.71154181493992</v>
      </c>
      <c r="AB73">
        <v>137.30000000000001</v>
      </c>
      <c r="AC73">
        <f>Y73/GGDP!$G73</f>
        <v>0.2043562084695521</v>
      </c>
      <c r="AD73">
        <f>Z73/GGDP!$G73</f>
        <v>0.48572799236932013</v>
      </c>
      <c r="AE73">
        <f>AA73/GGDP!$G73</f>
        <v>0.31358277816770153</v>
      </c>
      <c r="AF73">
        <f>AB73/GGDP!$G73</f>
        <v>0.34802666599072268</v>
      </c>
      <c r="AI73">
        <v>2065</v>
      </c>
      <c r="AJ73">
        <v>82.92</v>
      </c>
      <c r="AK73" s="5">
        <f>AJ73/GGDP!G73</f>
        <v>0.21018478619046413</v>
      </c>
      <c r="AM73">
        <v>173.16</v>
      </c>
      <c r="AN73" s="4">
        <f t="shared" ref="AN73:AN108" si="26">(AM73-AJ73)</f>
        <v>90.24</v>
      </c>
      <c r="AO73" s="6">
        <f>AM73/GGDP!G73</f>
        <v>0.4389242351271197</v>
      </c>
      <c r="AP73" s="13">
        <f t="shared" ref="AP73:AP107" si="27">AM73/AJ73</f>
        <v>2.0882778581765558</v>
      </c>
      <c r="AQ73">
        <v>127.24</v>
      </c>
      <c r="AR73" s="6">
        <f>AQ73/GGDP!G73</f>
        <v>0.32252667866467261</v>
      </c>
      <c r="AT73">
        <v>2065</v>
      </c>
      <c r="AU73">
        <v>195.86</v>
      </c>
      <c r="AV73">
        <f t="shared" ref="AV73:AV108" si="28">(AU73-AQ73)</f>
        <v>68.620000000000019</v>
      </c>
      <c r="AW73" s="6">
        <f>AU73/GGDP!G73</f>
        <v>0.49646396796025455</v>
      </c>
      <c r="AX73">
        <f t="shared" ref="AX73:AX108" si="29">AU73/AQ73</f>
        <v>1.5392958189248667</v>
      </c>
      <c r="AY73">
        <v>197.09</v>
      </c>
      <c r="AZ73" s="8">
        <f>AY73/GGDP!G73</f>
        <v>0.49958175965121293</v>
      </c>
      <c r="BB73">
        <v>2065</v>
      </c>
      <c r="BC73">
        <v>210.22</v>
      </c>
      <c r="BD73">
        <f t="shared" ref="BD73:BD108" si="30">(BC73-AY73)</f>
        <v>13.129999999999995</v>
      </c>
      <c r="BE73" s="4">
        <f>BC73/GGDP!G73</f>
        <v>0.53286355225469573</v>
      </c>
      <c r="BF73">
        <f t="shared" ref="BF73:BF108" si="31">BC73/AY73</f>
        <v>1.0666193109746815</v>
      </c>
      <c r="BH73">
        <v>137.30000000000001</v>
      </c>
      <c r="BK73">
        <v>183.55</v>
      </c>
      <c r="BL73">
        <f t="shared" ref="BL73:BL108" si="32">BK73-BH73</f>
        <v>46.25</v>
      </c>
      <c r="BM73" s="8">
        <f>BK73/GGDP!G73</f>
        <v>0.46526070315074403</v>
      </c>
      <c r="BO73">
        <f t="shared" ref="BO73:BO108" si="33">BK73/BH73</f>
        <v>1.3368536052439912</v>
      </c>
    </row>
    <row r="74" spans="1:67" x14ac:dyDescent="0.35">
      <c r="A74">
        <v>67</v>
      </c>
      <c r="B74">
        <v>2066</v>
      </c>
      <c r="C74">
        <v>0.13427351116125391</v>
      </c>
      <c r="D74">
        <v>0.3165766782174228</v>
      </c>
      <c r="E74">
        <v>0.20612458699331129</v>
      </c>
      <c r="F74">
        <f t="shared" si="25"/>
        <v>0.65697477637198798</v>
      </c>
      <c r="G74">
        <v>0.21983556253074416</v>
      </c>
      <c r="Y74">
        <f t="shared" si="22"/>
        <v>81.019198203701222</v>
      </c>
      <c r="Z74">
        <f t="shared" si="23"/>
        <v>190.97312985924628</v>
      </c>
      <c r="AA74">
        <f t="shared" si="24"/>
        <v>124.36296222531409</v>
      </c>
      <c r="AB74">
        <v>139.77000000000001</v>
      </c>
      <c r="AC74">
        <f>Y74/GGDP!$G74</f>
        <v>0.20197740932790173</v>
      </c>
      <c r="AD74">
        <f>Z74/GGDP!$G74</f>
        <v>0.47608787639729339</v>
      </c>
      <c r="AE74">
        <f>AA74/GGDP!$G74</f>
        <v>0.31003156638823848</v>
      </c>
      <c r="AF74">
        <f>AB74/GGDP!$G74</f>
        <v>0.34844065514920353</v>
      </c>
      <c r="AI74">
        <v>2066</v>
      </c>
      <c r="AJ74">
        <v>83.33</v>
      </c>
      <c r="AK74" s="5">
        <f>AJ74/GGDP!G74</f>
        <v>0.20773813975519159</v>
      </c>
      <c r="AM74">
        <v>174.01</v>
      </c>
      <c r="AN74" s="4">
        <f t="shared" si="26"/>
        <v>90.679999999999993</v>
      </c>
      <c r="AO74" s="6">
        <f>AM74/GGDP!G74</f>
        <v>0.43379951636626529</v>
      </c>
      <c r="AP74" s="13">
        <f t="shared" si="27"/>
        <v>2.0882035281411255</v>
      </c>
      <c r="AQ74">
        <v>127.91</v>
      </c>
      <c r="AR74" s="6">
        <f>AQ74/GGDP!G74</f>
        <v>0.31887418044025628</v>
      </c>
      <c r="AT74">
        <v>2066</v>
      </c>
      <c r="AU74">
        <v>196.88</v>
      </c>
      <c r="AV74">
        <f t="shared" si="28"/>
        <v>68.97</v>
      </c>
      <c r="AW74" s="6">
        <f>AU74/GGDP!G74</f>
        <v>0.49081345199810533</v>
      </c>
      <c r="AX74">
        <f t="shared" si="29"/>
        <v>1.539207255101243</v>
      </c>
      <c r="AY74">
        <v>196.42</v>
      </c>
      <c r="AZ74" s="8">
        <f>AY74/GGDP!G74</f>
        <v>0.4896666915962406</v>
      </c>
      <c r="BB74">
        <v>2066</v>
      </c>
      <c r="BC74">
        <v>209.47</v>
      </c>
      <c r="BD74">
        <f t="shared" si="30"/>
        <v>13.050000000000011</v>
      </c>
      <c r="BE74" s="4">
        <f>BC74/GGDP!G74</f>
        <v>0.52219978560566405</v>
      </c>
      <c r="BF74">
        <f t="shared" si="31"/>
        <v>1.0664392628041952</v>
      </c>
      <c r="BH74">
        <v>139.77000000000001</v>
      </c>
      <c r="BK74">
        <v>187.7</v>
      </c>
      <c r="BL74">
        <f t="shared" si="32"/>
        <v>47.929999999999978</v>
      </c>
      <c r="BM74" s="8">
        <f>BK74/GGDP!G74</f>
        <v>0.46792810310871785</v>
      </c>
      <c r="BO74">
        <f t="shared" si="33"/>
        <v>1.342920512270158</v>
      </c>
    </row>
    <row r="75" spans="1:67" x14ac:dyDescent="0.35">
      <c r="A75">
        <v>68</v>
      </c>
      <c r="B75">
        <v>2067</v>
      </c>
      <c r="C75">
        <v>0.13425703197665095</v>
      </c>
      <c r="D75">
        <v>0.31386510151063213</v>
      </c>
      <c r="E75">
        <v>0.2061483690945829</v>
      </c>
      <c r="F75">
        <f t="shared" si="25"/>
        <v>0.65427050258186603</v>
      </c>
      <c r="G75">
        <v>0.22327453809280029</v>
      </c>
      <c r="Y75">
        <f t="shared" si="22"/>
        <v>81.417828604079446</v>
      </c>
      <c r="Z75">
        <f t="shared" si="23"/>
        <v>190.30226406348783</v>
      </c>
      <c r="AA75">
        <f t="shared" si="24"/>
        <v>125.00465994299611</v>
      </c>
      <c r="AB75">
        <v>142.22</v>
      </c>
      <c r="AC75">
        <f>Y75/GGDP!$G75</f>
        <v>0.1996562657350093</v>
      </c>
      <c r="AD75">
        <f>Z75/GGDP!$G75</f>
        <v>0.46666731421439422</v>
      </c>
      <c r="AE75">
        <f>AA75/GGDP!$G75</f>
        <v>0.30654174929006622</v>
      </c>
      <c r="AF75">
        <f>AB75/GGDP!$G75</f>
        <v>0.34875793913533926</v>
      </c>
      <c r="AI75">
        <v>2067</v>
      </c>
      <c r="AJ75">
        <v>83.74</v>
      </c>
      <c r="AK75" s="5">
        <f>AJ75/GGDP!G75</f>
        <v>0.20535079330047326</v>
      </c>
      <c r="AM75">
        <v>174.87</v>
      </c>
      <c r="AN75" s="4">
        <f t="shared" si="26"/>
        <v>91.13000000000001</v>
      </c>
      <c r="AO75" s="6">
        <f>AM75/GGDP!G75</f>
        <v>0.42882365923637167</v>
      </c>
      <c r="AP75" s="13">
        <f t="shared" si="27"/>
        <v>2.0882493432051592</v>
      </c>
      <c r="AQ75">
        <v>128.57</v>
      </c>
      <c r="AR75" s="6">
        <f>AQ75/GGDP!G75</f>
        <v>0.31528482797518326</v>
      </c>
      <c r="AT75">
        <v>2067</v>
      </c>
      <c r="AU75">
        <v>197.88</v>
      </c>
      <c r="AV75">
        <f t="shared" si="28"/>
        <v>69.31</v>
      </c>
      <c r="AW75" s="6">
        <f>AU75/GGDP!G75</f>
        <v>0.4852497609063488</v>
      </c>
      <c r="AX75">
        <f t="shared" si="29"/>
        <v>1.5390837675974178</v>
      </c>
      <c r="AY75">
        <v>195.73</v>
      </c>
      <c r="AZ75" s="8">
        <f>AY75/GGDP!G75</f>
        <v>0.47997743936830228</v>
      </c>
      <c r="BB75">
        <v>2067</v>
      </c>
      <c r="BC75">
        <v>208.7</v>
      </c>
      <c r="BD75">
        <f t="shared" si="30"/>
        <v>12.969999999999999</v>
      </c>
      <c r="BE75" s="4">
        <f>BC75/GGDP!G75</f>
        <v>0.51178302557689004</v>
      </c>
      <c r="BF75">
        <f t="shared" si="31"/>
        <v>1.0662647524651305</v>
      </c>
      <c r="BH75">
        <v>142.22</v>
      </c>
      <c r="BK75">
        <v>191.9</v>
      </c>
      <c r="BL75">
        <f t="shared" si="32"/>
        <v>49.680000000000007</v>
      </c>
      <c r="BM75" s="8">
        <f>BK75/GGDP!G75</f>
        <v>0.47058535030285192</v>
      </c>
      <c r="BO75">
        <f t="shared" si="33"/>
        <v>1.3493179580930952</v>
      </c>
    </row>
    <row r="76" spans="1:67" x14ac:dyDescent="0.35">
      <c r="A76">
        <v>69</v>
      </c>
      <c r="B76">
        <v>2068</v>
      </c>
      <c r="C76">
        <v>0.13426524326998263</v>
      </c>
      <c r="D76">
        <v>0.31118451497598415</v>
      </c>
      <c r="E76">
        <v>0.20615315875979384</v>
      </c>
      <c r="F76">
        <f t="shared" si="25"/>
        <v>0.65160291700576067</v>
      </c>
      <c r="G76">
        <v>0.22674418604651164</v>
      </c>
      <c r="Y76">
        <f t="shared" si="22"/>
        <v>81.826181697149821</v>
      </c>
      <c r="Z76">
        <f t="shared" si="23"/>
        <v>189.60223018965289</v>
      </c>
      <c r="AA76">
        <f t="shared" si="24"/>
        <v>125.62691227529385</v>
      </c>
      <c r="AB76">
        <v>144.66</v>
      </c>
      <c r="AC76">
        <f>Y76/GGDP!$G76</f>
        <v>0.19741412747508943</v>
      </c>
      <c r="AD76">
        <f>Z76/GGDP!$G76</f>
        <v>0.45743499285785638</v>
      </c>
      <c r="AE76">
        <f>AA76/GGDP!$G76</f>
        <v>0.30308792075874891</v>
      </c>
      <c r="AF76">
        <f>AB76/GGDP!$G76</f>
        <v>0.34900721368428672</v>
      </c>
      <c r="AI76">
        <v>2068</v>
      </c>
      <c r="AJ76">
        <v>84.16</v>
      </c>
      <c r="AK76" s="5">
        <f>AJ76/GGDP!G76</f>
        <v>0.20304470554175008</v>
      </c>
      <c r="AM76">
        <v>175.73</v>
      </c>
      <c r="AN76" s="4">
        <f t="shared" si="26"/>
        <v>91.57</v>
      </c>
      <c r="AO76" s="6">
        <f>AM76/GGDP!G76</f>
        <v>0.42396680257666042</v>
      </c>
      <c r="AP76" s="13">
        <f t="shared" si="27"/>
        <v>2.0880465779467681</v>
      </c>
      <c r="AQ76">
        <v>129.21</v>
      </c>
      <c r="AR76" s="6">
        <f>AQ76/GGDP!G76</f>
        <v>0.31173249053053154</v>
      </c>
      <c r="AT76">
        <v>2068</v>
      </c>
      <c r="AU76">
        <v>198.87</v>
      </c>
      <c r="AV76">
        <f t="shared" si="28"/>
        <v>69.66</v>
      </c>
      <c r="AW76" s="6">
        <f>AU76/GGDP!G76</f>
        <v>0.47979444618688027</v>
      </c>
      <c r="AX76">
        <f t="shared" si="29"/>
        <v>1.5391223589505456</v>
      </c>
      <c r="AY76">
        <v>195.01</v>
      </c>
      <c r="AZ76" s="8">
        <f>AY76/GGDP!G76</f>
        <v>0.47048179690704234</v>
      </c>
      <c r="BB76">
        <v>2068</v>
      </c>
      <c r="BC76">
        <v>207.91</v>
      </c>
      <c r="BD76">
        <f t="shared" si="30"/>
        <v>12.900000000000006</v>
      </c>
      <c r="BE76" s="4">
        <f>BC76/GGDP!G76</f>
        <v>0.50160438128784768</v>
      </c>
      <c r="BF76">
        <f t="shared" si="31"/>
        <v>1.066150453822881</v>
      </c>
      <c r="BH76">
        <v>144.66</v>
      </c>
      <c r="BK76">
        <v>196.17</v>
      </c>
      <c r="BL76">
        <f t="shared" si="32"/>
        <v>51.509999999999991</v>
      </c>
      <c r="BM76" s="8">
        <f>BK76/GGDP!G76</f>
        <v>0.47328041689787448</v>
      </c>
      <c r="BO76">
        <f t="shared" si="33"/>
        <v>1.3560763168809622</v>
      </c>
    </row>
    <row r="77" spans="1:67" x14ac:dyDescent="0.35">
      <c r="A77">
        <v>70</v>
      </c>
      <c r="B77">
        <v>2069</v>
      </c>
      <c r="C77">
        <v>0.13426389087386656</v>
      </c>
      <c r="D77">
        <v>0.3085131723119432</v>
      </c>
      <c r="E77">
        <v>0.20616772267479716</v>
      </c>
      <c r="F77">
        <f t="shared" si="25"/>
        <v>0.648944785860607</v>
      </c>
      <c r="G77">
        <v>0.23023928719055714</v>
      </c>
      <c r="Y77">
        <f t="shared" si="22"/>
        <v>82.224812097528044</v>
      </c>
      <c r="Z77">
        <f t="shared" si="23"/>
        <v>188.90219631581795</v>
      </c>
      <c r="AA77">
        <f t="shared" si="24"/>
        <v>126.24916460759155</v>
      </c>
      <c r="AB77">
        <v>147.09</v>
      </c>
      <c r="AC77">
        <f>Y77/GGDP!$G77</f>
        <v>0.19519706603724252</v>
      </c>
      <c r="AD77">
        <f>Z77/GGDP!$G77</f>
        <v>0.44844315904429288</v>
      </c>
      <c r="AE77">
        <f>AA77/GGDP!$G77</f>
        <v>0.29970839570694036</v>
      </c>
      <c r="AF77">
        <f>AB77/GGDP!$G77</f>
        <v>0.34918336340328554</v>
      </c>
      <c r="AI77">
        <v>2069</v>
      </c>
      <c r="AJ77">
        <v>84.57</v>
      </c>
      <c r="AK77" s="5">
        <f>AJ77/GGDP!G77</f>
        <v>0.20076440983762223</v>
      </c>
      <c r="AM77">
        <v>176.6</v>
      </c>
      <c r="AN77" s="4">
        <f t="shared" si="26"/>
        <v>92.03</v>
      </c>
      <c r="AO77" s="6">
        <f>AM77/GGDP!G77</f>
        <v>0.41923843889469187</v>
      </c>
      <c r="AP77" s="13">
        <f t="shared" si="27"/>
        <v>2.0882109495092824</v>
      </c>
      <c r="AQ77">
        <v>129.85</v>
      </c>
      <c r="AR77" s="6">
        <f>AQ77/GGDP!G77</f>
        <v>0.30825657582375843</v>
      </c>
      <c r="AT77">
        <v>2069</v>
      </c>
      <c r="AU77">
        <v>199.84</v>
      </c>
      <c r="AV77">
        <f t="shared" si="28"/>
        <v>69.990000000000009</v>
      </c>
      <c r="AW77" s="6">
        <f>AU77/GGDP!G77</f>
        <v>0.47440888804482007</v>
      </c>
      <c r="AX77">
        <f t="shared" si="29"/>
        <v>1.5390065460146323</v>
      </c>
      <c r="AY77">
        <v>194.29</v>
      </c>
      <c r="AZ77" s="8">
        <f>AY77/GGDP!G77</f>
        <v>0.461233501092014</v>
      </c>
      <c r="BB77">
        <v>2069</v>
      </c>
      <c r="BC77">
        <v>207.11</v>
      </c>
      <c r="BD77">
        <f t="shared" si="30"/>
        <v>12.820000000000022</v>
      </c>
      <c r="BE77" s="4">
        <f>BC77/GGDP!G77</f>
        <v>0.49166745798119837</v>
      </c>
      <c r="BF77">
        <f t="shared" si="31"/>
        <v>1.0659838385917959</v>
      </c>
      <c r="BH77">
        <v>147.09</v>
      </c>
      <c r="BK77">
        <v>200.52</v>
      </c>
      <c r="BL77">
        <f t="shared" si="32"/>
        <v>53.430000000000007</v>
      </c>
      <c r="BM77" s="8">
        <f>BK77/GGDP!G77</f>
        <v>0.47602316968948821</v>
      </c>
      <c r="BO77">
        <f t="shared" si="33"/>
        <v>1.3632469916377727</v>
      </c>
    </row>
    <row r="78" spans="1:67" x14ac:dyDescent="0.35">
      <c r="A78">
        <v>71</v>
      </c>
      <c r="B78">
        <v>2070</v>
      </c>
      <c r="C78">
        <v>0.13428472090524055</v>
      </c>
      <c r="D78">
        <v>0.30586636323408556</v>
      </c>
      <c r="E78">
        <v>0.20616031354700043</v>
      </c>
      <c r="F78">
        <f t="shared" si="25"/>
        <v>0.64631139768632662</v>
      </c>
      <c r="G78">
        <v>0.23375423467816445</v>
      </c>
      <c r="Y78">
        <f t="shared" si="22"/>
        <v>82.633165190598419</v>
      </c>
      <c r="Z78">
        <f t="shared" si="23"/>
        <v>188.18271705659873</v>
      </c>
      <c r="AA78">
        <f t="shared" si="24"/>
        <v>126.86169424719711</v>
      </c>
      <c r="AB78">
        <v>149.52000000000001</v>
      </c>
      <c r="AC78">
        <f>Y78/GGDP!$G78</f>
        <v>0.19305912151441154</v>
      </c>
      <c r="AD78">
        <f>Z78/GGDP!$G78</f>
        <v>0.43965870066024659</v>
      </c>
      <c r="AE78">
        <f>AA78/GGDP!$G78</f>
        <v>0.29639197758795643</v>
      </c>
      <c r="AF78">
        <f>AB78/GGDP!$G78</f>
        <v>0.34932947058548669</v>
      </c>
      <c r="AI78">
        <v>2070</v>
      </c>
      <c r="AJ78">
        <v>84.99</v>
      </c>
      <c r="AK78" s="5">
        <f>AJ78/GGDP!G78</f>
        <v>0.19856548759403767</v>
      </c>
      <c r="AM78">
        <v>177.48</v>
      </c>
      <c r="AN78" s="4">
        <f t="shared" si="26"/>
        <v>92.49</v>
      </c>
      <c r="AO78" s="6">
        <f>AM78/GGDP!G78</f>
        <v>0.41465352086351104</v>
      </c>
      <c r="AP78" s="13">
        <f t="shared" si="27"/>
        <v>2.0882456759618777</v>
      </c>
      <c r="AQ78">
        <v>130.47999999999999</v>
      </c>
      <c r="AR78" s="6">
        <f>AQ78/GGDP!G78</f>
        <v>0.30484556796411383</v>
      </c>
      <c r="AT78">
        <v>2070</v>
      </c>
      <c r="AU78">
        <v>200.8</v>
      </c>
      <c r="AV78">
        <f t="shared" si="28"/>
        <v>70.320000000000022</v>
      </c>
      <c r="AW78" s="6">
        <f>AU78/GGDP!G78</f>
        <v>0.46913695621699925</v>
      </c>
      <c r="AX78">
        <f t="shared" si="29"/>
        <v>1.5389331698344575</v>
      </c>
      <c r="AY78">
        <v>193.55</v>
      </c>
      <c r="AZ78" s="8">
        <f>AY78/GGDP!G78</f>
        <v>0.45219849539741136</v>
      </c>
      <c r="BB78">
        <v>2070</v>
      </c>
      <c r="BC78">
        <v>206.29</v>
      </c>
      <c r="BD78">
        <f t="shared" si="30"/>
        <v>12.739999999999981</v>
      </c>
      <c r="BE78" s="4">
        <f>BC78/GGDP!G78</f>
        <v>0.48196345965141818</v>
      </c>
      <c r="BF78">
        <f t="shared" si="31"/>
        <v>1.0658227848101265</v>
      </c>
      <c r="BH78">
        <v>149.52000000000001</v>
      </c>
      <c r="BK78">
        <v>204.93</v>
      </c>
      <c r="BL78">
        <f t="shared" si="32"/>
        <v>55.41</v>
      </c>
      <c r="BM78" s="8">
        <f>BK78/GGDP!G78</f>
        <v>0.47878603803560588</v>
      </c>
      <c r="BO78">
        <f t="shared" si="33"/>
        <v>1.370585874799358</v>
      </c>
    </row>
    <row r="79" spans="1:67" x14ac:dyDescent="0.35">
      <c r="A79">
        <v>72</v>
      </c>
      <c r="B79">
        <v>2071</v>
      </c>
      <c r="C79">
        <v>0.13430746484633047</v>
      </c>
      <c r="D79">
        <v>0.30324955173173107</v>
      </c>
      <c r="E79">
        <v>0.20615621755953314</v>
      </c>
      <c r="F79">
        <f t="shared" si="25"/>
        <v>0.64371323413759474</v>
      </c>
      <c r="G79">
        <v>0.23730638051964237</v>
      </c>
      <c r="Y79">
        <f t="shared" si="22"/>
        <v>83.041518283668807</v>
      </c>
      <c r="Z79">
        <f t="shared" si="23"/>
        <v>187.45351510468734</v>
      </c>
      <c r="AA79">
        <f t="shared" si="24"/>
        <v>127.45477850141839</v>
      </c>
      <c r="AB79">
        <v>151.93</v>
      </c>
      <c r="AC79">
        <f>Y79/GGDP!$G79</f>
        <v>0.19096589233912567</v>
      </c>
      <c r="AD79">
        <f>Z79/GGDP!$G79</f>
        <v>0.43107626791925335</v>
      </c>
      <c r="AE79">
        <f>AA79/GGDP!$G79</f>
        <v>0.2931005599664675</v>
      </c>
      <c r="AF79">
        <f>AB79/GGDP!$G79</f>
        <v>0.34938484534897091</v>
      </c>
      <c r="AI79">
        <v>2071</v>
      </c>
      <c r="AJ79">
        <v>85.41</v>
      </c>
      <c r="AK79" s="5">
        <f>AJ79/GGDP!G79</f>
        <v>0.19641255605381164</v>
      </c>
      <c r="AM79">
        <v>178.35</v>
      </c>
      <c r="AN79" s="4">
        <f t="shared" si="26"/>
        <v>92.94</v>
      </c>
      <c r="AO79" s="6">
        <f>AM79/GGDP!G79</f>
        <v>0.41014142807864779</v>
      </c>
      <c r="AP79" s="13">
        <f t="shared" si="27"/>
        <v>2.0881629785739375</v>
      </c>
      <c r="AQ79">
        <v>131.09</v>
      </c>
      <c r="AR79" s="6">
        <f>AQ79/GGDP!G79</f>
        <v>0.30146027365758304</v>
      </c>
      <c r="AT79">
        <v>2071</v>
      </c>
      <c r="AU79">
        <v>201.74</v>
      </c>
      <c r="AV79">
        <f t="shared" si="28"/>
        <v>70.650000000000006</v>
      </c>
      <c r="AW79" s="6">
        <f>AU79/GGDP!G79</f>
        <v>0.46393009083592041</v>
      </c>
      <c r="AX79">
        <f t="shared" si="29"/>
        <v>1.5389427111145015</v>
      </c>
      <c r="AY79">
        <v>192.8</v>
      </c>
      <c r="AZ79" s="8">
        <f>AY79/GGDP!G79</f>
        <v>0.44337127745199495</v>
      </c>
      <c r="BB79">
        <v>2071</v>
      </c>
      <c r="BC79">
        <v>205.46</v>
      </c>
      <c r="BD79">
        <f t="shared" si="30"/>
        <v>12.659999999999997</v>
      </c>
      <c r="BE79" s="4">
        <f>BC79/GGDP!G79</f>
        <v>0.47248476486144647</v>
      </c>
      <c r="BF79">
        <f t="shared" si="31"/>
        <v>1.0656639004149377</v>
      </c>
      <c r="BH79">
        <v>151.93</v>
      </c>
      <c r="BK79">
        <v>209.43</v>
      </c>
      <c r="BL79">
        <f t="shared" si="32"/>
        <v>57.5</v>
      </c>
      <c r="BM79" s="8">
        <f>BK79/GGDP!G79</f>
        <v>0.48161434977578477</v>
      </c>
      <c r="BO79">
        <f t="shared" si="33"/>
        <v>1.3784637662081221</v>
      </c>
    </row>
    <row r="80" spans="1:67" x14ac:dyDescent="0.35">
      <c r="A80">
        <v>73</v>
      </c>
      <c r="B80">
        <v>2072</v>
      </c>
      <c r="C80">
        <v>0.13432485322896281</v>
      </c>
      <c r="D80">
        <v>0.30066536203522509</v>
      </c>
      <c r="E80">
        <v>0.20613698630136984</v>
      </c>
      <c r="F80">
        <f t="shared" si="25"/>
        <v>0.6411272015655578</v>
      </c>
      <c r="G80">
        <v>0.24088872881165166</v>
      </c>
      <c r="Y80">
        <f t="shared" si="22"/>
        <v>83.449871376739182</v>
      </c>
      <c r="Z80">
        <f t="shared" si="23"/>
        <v>186.7340358454681</v>
      </c>
      <c r="AA80">
        <f t="shared" si="24"/>
        <v>128.04786275563964</v>
      </c>
      <c r="AB80">
        <v>154.34</v>
      </c>
      <c r="AC80">
        <f>Y80/GGDP!$G80</f>
        <v>0.18892029198754681</v>
      </c>
      <c r="AD80">
        <f>Z80/GGDP!$G80</f>
        <v>0.42274299521295866</v>
      </c>
      <c r="AE80">
        <f>AA80/GGDP!$G80</f>
        <v>0.28988468431504039</v>
      </c>
      <c r="AF80">
        <f>AB80/GGDP!$G80</f>
        <v>0.34940686407679072</v>
      </c>
      <c r="AI80">
        <v>2072</v>
      </c>
      <c r="AJ80">
        <v>85.83</v>
      </c>
      <c r="AK80" s="5">
        <f>AJ80/GGDP!G80</f>
        <v>0.19430861179027437</v>
      </c>
      <c r="AM80">
        <v>179.23</v>
      </c>
      <c r="AN80" s="4">
        <f t="shared" si="26"/>
        <v>93.399999999999991</v>
      </c>
      <c r="AO80" s="6">
        <f>AM80/GGDP!G80</f>
        <v>0.4057547767816716</v>
      </c>
      <c r="AP80" s="13">
        <f t="shared" si="27"/>
        <v>2.0881975999067923</v>
      </c>
      <c r="AQ80">
        <v>131.69999999999999</v>
      </c>
      <c r="AR80" s="6">
        <f>AQ80/GGDP!G80</f>
        <v>0.29815267590328709</v>
      </c>
      <c r="AT80">
        <v>2072</v>
      </c>
      <c r="AU80">
        <v>202.66</v>
      </c>
      <c r="AV80">
        <f t="shared" si="28"/>
        <v>70.960000000000008</v>
      </c>
      <c r="AW80" s="6">
        <f>AU80/GGDP!G80</f>
        <v>0.45879742823508102</v>
      </c>
      <c r="AX80">
        <f t="shared" si="29"/>
        <v>1.5388003037205771</v>
      </c>
      <c r="AY80">
        <v>192.06</v>
      </c>
      <c r="AZ80" s="8">
        <f>AY80/GGDP!G80</f>
        <v>0.43480032599836999</v>
      </c>
      <c r="BB80">
        <v>2072</v>
      </c>
      <c r="BC80">
        <v>204.63</v>
      </c>
      <c r="BD80">
        <f t="shared" si="30"/>
        <v>12.569999999999993</v>
      </c>
      <c r="BE80" s="4">
        <f>BC80/GGDP!G80</f>
        <v>0.46325726704699804</v>
      </c>
      <c r="BF80">
        <f t="shared" si="31"/>
        <v>1.0654482974070603</v>
      </c>
      <c r="BH80">
        <v>154.34</v>
      </c>
      <c r="BK80">
        <v>214.02</v>
      </c>
      <c r="BL80">
        <f t="shared" si="32"/>
        <v>59.680000000000007</v>
      </c>
      <c r="BM80" s="8">
        <f>BK80/GGDP!G80</f>
        <v>0.48451507742461286</v>
      </c>
      <c r="BO80">
        <f t="shared" si="33"/>
        <v>1.3866787611766231</v>
      </c>
    </row>
    <row r="81" spans="1:67" x14ac:dyDescent="0.35">
      <c r="A81">
        <v>74</v>
      </c>
      <c r="B81">
        <v>2073</v>
      </c>
      <c r="C81">
        <v>0.13435975752286861</v>
      </c>
      <c r="D81">
        <v>0.29810973804366464</v>
      </c>
      <c r="E81">
        <v>0.20612114506552809</v>
      </c>
      <c r="F81">
        <f t="shared" si="25"/>
        <v>0.63859064063206139</v>
      </c>
      <c r="G81">
        <v>0.24450755246475331</v>
      </c>
      <c r="Y81">
        <f t="shared" si="22"/>
        <v>83.858224469809556</v>
      </c>
      <c r="Z81">
        <f t="shared" si="23"/>
        <v>186.00483389355671</v>
      </c>
      <c r="AA81">
        <f t="shared" si="24"/>
        <v>128.62150162447659</v>
      </c>
      <c r="AB81">
        <v>156.74</v>
      </c>
      <c r="AC81">
        <f>Y81/GGDP!$G81</f>
        <v>0.18692484612770174</v>
      </c>
      <c r="AD81">
        <f>Z81/GGDP!$G81</f>
        <v>0.41461556304568836</v>
      </c>
      <c r="AE81">
        <f>AA81/GGDP!$G81</f>
        <v>0.28670478717952075</v>
      </c>
      <c r="AF81">
        <f>AB81/GGDP!$G81</f>
        <v>0.3493825509339753</v>
      </c>
      <c r="AI81">
        <v>2073</v>
      </c>
      <c r="AJ81">
        <v>86.25</v>
      </c>
      <c r="AK81" s="5">
        <f>AJ81/GGDP!G81</f>
        <v>0.19225625250769024</v>
      </c>
      <c r="AM81">
        <v>180.11</v>
      </c>
      <c r="AN81" s="4">
        <f t="shared" si="26"/>
        <v>93.860000000000014</v>
      </c>
      <c r="AO81" s="6">
        <f>AM81/GGDP!G81</f>
        <v>0.40147563639605904</v>
      </c>
      <c r="AP81" s="13">
        <f t="shared" si="27"/>
        <v>2.0882318840579712</v>
      </c>
      <c r="AQ81">
        <v>132.29</v>
      </c>
      <c r="AR81" s="6">
        <f>AQ81/GGDP!G81</f>
        <v>0.29488208283179529</v>
      </c>
      <c r="AT81">
        <v>2073</v>
      </c>
      <c r="AU81">
        <v>203.57</v>
      </c>
      <c r="AV81">
        <f t="shared" si="28"/>
        <v>71.28</v>
      </c>
      <c r="AW81" s="6">
        <f>AU81/GGDP!G81</f>
        <v>0.45376933707815076</v>
      </c>
      <c r="AX81">
        <f t="shared" si="29"/>
        <v>1.538816237054955</v>
      </c>
      <c r="AY81">
        <v>191.31</v>
      </c>
      <c r="AZ81" s="8">
        <f>AY81/GGDP!G81</f>
        <v>0.42644108599705766</v>
      </c>
      <c r="BB81">
        <v>2073</v>
      </c>
      <c r="BC81">
        <v>203.79</v>
      </c>
      <c r="BD81">
        <f t="shared" si="30"/>
        <v>12.47999999999999</v>
      </c>
      <c r="BE81" s="4">
        <f>BC81/GGDP!G81</f>
        <v>0.45425972983817037</v>
      </c>
      <c r="BF81">
        <f t="shared" si="31"/>
        <v>1.0652344362552923</v>
      </c>
      <c r="BH81">
        <v>156.74</v>
      </c>
      <c r="BK81">
        <v>218.69</v>
      </c>
      <c r="BL81">
        <f t="shared" si="32"/>
        <v>61.949999999999989</v>
      </c>
      <c r="BM81" s="8">
        <f>BK81/GGDP!G81</f>
        <v>0.48747269403949889</v>
      </c>
      <c r="BO81">
        <f t="shared" si="33"/>
        <v>1.3952405257113691</v>
      </c>
    </row>
    <row r="82" spans="1:67" x14ac:dyDescent="0.35">
      <c r="A82">
        <v>75</v>
      </c>
      <c r="B82">
        <v>2074</v>
      </c>
      <c r="C82">
        <v>0.13439434129089303</v>
      </c>
      <c r="D82">
        <v>0.29559309414118856</v>
      </c>
      <c r="E82">
        <v>0.20607442567515163</v>
      </c>
      <c r="F82">
        <f t="shared" si="25"/>
        <v>0.63606186110723328</v>
      </c>
      <c r="G82">
        <v>0.24815929459060268</v>
      </c>
      <c r="Y82">
        <f t="shared" si="22"/>
        <v>84.25685487018778</v>
      </c>
      <c r="Z82">
        <f t="shared" si="23"/>
        <v>185.27563194164534</v>
      </c>
      <c r="AA82">
        <f t="shared" si="24"/>
        <v>129.19514049331354</v>
      </c>
      <c r="AB82">
        <v>159.13</v>
      </c>
      <c r="AC82">
        <f>Y82/GGDP!$G82</f>
        <v>0.1849522672539024</v>
      </c>
      <c r="AD82">
        <f>Z82/GGDP!$G82</f>
        <v>0.40669863890957358</v>
      </c>
      <c r="AE82">
        <f>AA82/GGDP!$G82</f>
        <v>0.28359632209437513</v>
      </c>
      <c r="AF82">
        <f>AB82/GGDP!$G82</f>
        <v>0.34930634823074896</v>
      </c>
      <c r="AI82">
        <v>2074</v>
      </c>
      <c r="AJ82">
        <v>86.66</v>
      </c>
      <c r="AK82" s="5">
        <f>AJ82/GGDP!G82</f>
        <v>0.19022741241548863</v>
      </c>
      <c r="AM82">
        <v>180.98</v>
      </c>
      <c r="AN82" s="4">
        <f t="shared" si="26"/>
        <v>94.32</v>
      </c>
      <c r="AO82" s="6">
        <f>AM82/GGDP!G82</f>
        <v>0.39726929493370794</v>
      </c>
      <c r="AP82" s="13">
        <f t="shared" si="27"/>
        <v>2.0883914147242093</v>
      </c>
      <c r="AQ82">
        <v>132.88</v>
      </c>
      <c r="AR82" s="6">
        <f>AQ82/GGDP!G82</f>
        <v>0.29168495917113002</v>
      </c>
      <c r="AT82">
        <v>2074</v>
      </c>
      <c r="AU82">
        <v>204.45</v>
      </c>
      <c r="AV82">
        <f t="shared" si="28"/>
        <v>71.569999999999993</v>
      </c>
      <c r="AW82" s="6">
        <f>AU82/GGDP!G82</f>
        <v>0.44878830450434626</v>
      </c>
      <c r="AX82">
        <f t="shared" si="29"/>
        <v>1.5386062612883804</v>
      </c>
      <c r="AY82">
        <v>190.56</v>
      </c>
      <c r="AZ82" s="8">
        <f>AY82/GGDP!G82</f>
        <v>0.41829835806479937</v>
      </c>
      <c r="BB82">
        <v>2074</v>
      </c>
      <c r="BC82">
        <v>202.96</v>
      </c>
      <c r="BD82">
        <f t="shared" si="30"/>
        <v>12.400000000000006</v>
      </c>
      <c r="BE82" s="4">
        <f>BC82/GGDP!G82</f>
        <v>0.44551760470629559</v>
      </c>
      <c r="BF82">
        <f t="shared" si="31"/>
        <v>1.065071368597817</v>
      </c>
      <c r="BH82">
        <v>159.13</v>
      </c>
      <c r="BK82">
        <v>223.46</v>
      </c>
      <c r="BL82">
        <f t="shared" si="32"/>
        <v>64.330000000000013</v>
      </c>
      <c r="BM82" s="8">
        <f>BK82/GGDP!G82</f>
        <v>0.49051716568618842</v>
      </c>
      <c r="BO82">
        <f t="shared" si="33"/>
        <v>1.4042606673788727</v>
      </c>
    </row>
    <row r="83" spans="1:67" x14ac:dyDescent="0.35">
      <c r="A83">
        <v>76</v>
      </c>
      <c r="B83">
        <v>2075</v>
      </c>
      <c r="C83">
        <v>0.13442147037477412</v>
      </c>
      <c r="D83">
        <v>0.29310211708025136</v>
      </c>
      <c r="E83">
        <v>0.20604085918559578</v>
      </c>
      <c r="F83">
        <f t="shared" si="25"/>
        <v>0.63356444664062128</v>
      </c>
      <c r="G83">
        <v>0.25185038110680918</v>
      </c>
      <c r="Y83">
        <f t="shared" si="22"/>
        <v>84.665207963258155</v>
      </c>
      <c r="Z83">
        <f t="shared" si="23"/>
        <v>184.5561526824261</v>
      </c>
      <c r="AA83">
        <f t="shared" si="24"/>
        <v>129.7493339767662</v>
      </c>
      <c r="AB83">
        <v>161.52000000000001</v>
      </c>
      <c r="AC83">
        <f>Y83/GGDP!$G83</f>
        <v>0.18304407827054558</v>
      </c>
      <c r="AD83">
        <f>Z83/GGDP!$G83</f>
        <v>0.39900582151257424</v>
      </c>
      <c r="AE83">
        <f>AA83/GGDP!$G83</f>
        <v>0.28051483974740821</v>
      </c>
      <c r="AF83">
        <f>AB83/GGDP!$G83</f>
        <v>0.34920223115838633</v>
      </c>
      <c r="AI83">
        <v>2075</v>
      </c>
      <c r="AJ83">
        <v>87.08</v>
      </c>
      <c r="AK83" s="5">
        <f>AJ83/GGDP!G83</f>
        <v>0.18826479872011068</v>
      </c>
      <c r="AM83">
        <v>181.85</v>
      </c>
      <c r="AN83" s="4">
        <f t="shared" si="26"/>
        <v>94.77</v>
      </c>
      <c r="AO83" s="6">
        <f>AM83/GGDP!G83</f>
        <v>0.39315518657845805</v>
      </c>
      <c r="AP83" s="13">
        <f t="shared" si="27"/>
        <v>2.0883096003674781</v>
      </c>
      <c r="AQ83">
        <v>133.44999999999999</v>
      </c>
      <c r="AR83" s="6">
        <f>AQ83/GGDP!G83</f>
        <v>0.28851558784105152</v>
      </c>
      <c r="AT83">
        <v>2075</v>
      </c>
      <c r="AU83">
        <v>205.32</v>
      </c>
      <c r="AV83">
        <f t="shared" si="28"/>
        <v>71.87</v>
      </c>
      <c r="AW83" s="6">
        <f>AU83/GGDP!G83</f>
        <v>0.4438967440653781</v>
      </c>
      <c r="AX83">
        <f t="shared" si="29"/>
        <v>1.5385537654552268</v>
      </c>
      <c r="AY83">
        <v>189.82</v>
      </c>
      <c r="AZ83" s="8">
        <f>AY83/GGDP!G83</f>
        <v>0.41038612876724173</v>
      </c>
      <c r="BB83">
        <v>2075</v>
      </c>
      <c r="BC83">
        <v>202.13</v>
      </c>
      <c r="BD83">
        <f t="shared" si="30"/>
        <v>12.310000000000002</v>
      </c>
      <c r="BE83" s="4">
        <f>BC83/GGDP!G83</f>
        <v>0.43700004323950359</v>
      </c>
      <c r="BF83">
        <f t="shared" si="31"/>
        <v>1.0648509113897378</v>
      </c>
      <c r="BH83">
        <v>161.52000000000001</v>
      </c>
      <c r="BK83">
        <v>228.32</v>
      </c>
      <c r="BL83">
        <f t="shared" si="32"/>
        <v>66.799999999999983</v>
      </c>
      <c r="BM83" s="8">
        <f>BK83/GGDP!G83</f>
        <v>0.49362217321745144</v>
      </c>
      <c r="BO83">
        <f t="shared" si="33"/>
        <v>1.4135710747894996</v>
      </c>
    </row>
    <row r="84" spans="1:67" x14ac:dyDescent="0.35">
      <c r="A84">
        <v>77</v>
      </c>
      <c r="B84">
        <v>2076</v>
      </c>
      <c r="C84">
        <v>0.1344524896616397</v>
      </c>
      <c r="D84">
        <v>0.29065781180340977</v>
      </c>
      <c r="E84">
        <v>0.20596780888253471</v>
      </c>
      <c r="F84">
        <f t="shared" si="25"/>
        <v>0.63107811034758421</v>
      </c>
      <c r="G84">
        <v>0.25559304949930978</v>
      </c>
      <c r="Y84">
        <f t="shared" ref="Y84:Y108" si="34">(1-U$18)*AJ84</f>
        <v>85.063838363636378</v>
      </c>
      <c r="Z84">
        <f t="shared" ref="Z84:Z108" si="35">(1-V$18)*AY84</f>
        <v>183.83667342320686</v>
      </c>
      <c r="AA84">
        <f t="shared" ref="AA84:AA108" si="36">(1-W$18)*AQ84</f>
        <v>130.29380476752669</v>
      </c>
      <c r="AB84">
        <v>163.9</v>
      </c>
      <c r="AC84">
        <f>Y84/GGDP!$G84</f>
        <v>0.18116419977773218</v>
      </c>
      <c r="AD84">
        <f>Z84/GGDP!$G84</f>
        <v>0.39152505308005037</v>
      </c>
      <c r="AE84">
        <f>AA84/GGDP!$G84</f>
        <v>0.27749244956239444</v>
      </c>
      <c r="AF84">
        <f>AB84/GGDP!$G84</f>
        <v>0.34906504238190567</v>
      </c>
      <c r="AI84">
        <v>2076</v>
      </c>
      <c r="AJ84">
        <v>87.49</v>
      </c>
      <c r="AK84" s="5">
        <f>AJ84/GGDP!G84</f>
        <v>0.1863313029773821</v>
      </c>
      <c r="AM84">
        <v>182.7</v>
      </c>
      <c r="AN84" s="4">
        <f t="shared" si="26"/>
        <v>95.21</v>
      </c>
      <c r="AO84" s="6">
        <f>AM84/GGDP!G84</f>
        <v>0.38910422967159342</v>
      </c>
      <c r="AP84" s="13">
        <f t="shared" si="27"/>
        <v>2.0882386558463826</v>
      </c>
      <c r="AQ84">
        <v>134.01</v>
      </c>
      <c r="AR84" s="6">
        <f>AQ84/GGDP!G84</f>
        <v>0.28540699407931164</v>
      </c>
      <c r="AT84">
        <v>2076</v>
      </c>
      <c r="AU84">
        <v>206.16</v>
      </c>
      <c r="AV84">
        <f t="shared" si="28"/>
        <v>72.150000000000006</v>
      </c>
      <c r="AW84" s="6">
        <f>AU84/GGDP!G84</f>
        <v>0.43906802402351236</v>
      </c>
      <c r="AX84">
        <f t="shared" si="29"/>
        <v>1.5383926572643833</v>
      </c>
      <c r="AY84">
        <v>189.08</v>
      </c>
      <c r="AZ84" s="8">
        <f>AY84/GGDP!G84</f>
        <v>0.40269199642203007</v>
      </c>
      <c r="BB84">
        <v>2076</v>
      </c>
      <c r="BC84">
        <v>201.3</v>
      </c>
      <c r="BD84">
        <f t="shared" si="30"/>
        <v>12.219999999999999</v>
      </c>
      <c r="BE84" s="4">
        <f>BC84/GGDP!G84</f>
        <v>0.42871746816032713</v>
      </c>
      <c r="BF84">
        <f t="shared" si="31"/>
        <v>1.064628728580495</v>
      </c>
      <c r="BH84">
        <v>163.9</v>
      </c>
      <c r="BK84">
        <v>233.29</v>
      </c>
      <c r="BL84">
        <f t="shared" si="32"/>
        <v>69.389999999999986</v>
      </c>
      <c r="BM84" s="8">
        <f>BK84/GGDP!G84</f>
        <v>0.49684797887293941</v>
      </c>
      <c r="BO84">
        <f t="shared" si="33"/>
        <v>1.4233679072605245</v>
      </c>
    </row>
    <row r="85" spans="1:67" x14ac:dyDescent="0.35">
      <c r="A85">
        <v>78</v>
      </c>
      <c r="B85">
        <v>2077</v>
      </c>
      <c r="C85">
        <v>0.13447410309783273</v>
      </c>
      <c r="D85">
        <v>0.28826374433696583</v>
      </c>
      <c r="E85">
        <v>0.20588955552834579</v>
      </c>
      <c r="F85">
        <f t="shared" si="25"/>
        <v>0.62862740296314434</v>
      </c>
      <c r="G85">
        <v>0.25937210947276779</v>
      </c>
      <c r="Y85">
        <f t="shared" si="34"/>
        <v>85.452746071322466</v>
      </c>
      <c r="Z85">
        <f t="shared" si="35"/>
        <v>183.11719416398762</v>
      </c>
      <c r="AA85">
        <f t="shared" si="36"/>
        <v>130.81883017290292</v>
      </c>
      <c r="AB85">
        <v>166.27</v>
      </c>
      <c r="AC85">
        <f>Y85/GGDP!$G85</f>
        <v>0.17930785838664304</v>
      </c>
      <c r="AD85">
        <f>Z85/GGDP!$G85</f>
        <v>0.3842398685691244</v>
      </c>
      <c r="AE85">
        <f>AA85/GGDP!$G85</f>
        <v>0.274500766252393</v>
      </c>
      <c r="AF85">
        <f>AB85/GGDP!$G85</f>
        <v>0.34888893551839184</v>
      </c>
      <c r="AI85">
        <v>2077</v>
      </c>
      <c r="AJ85">
        <v>87.89</v>
      </c>
      <c r="AK85" s="5">
        <f>AJ85/GGDP!G85</f>
        <v>0.18442201565352415</v>
      </c>
      <c r="AM85">
        <v>183.53</v>
      </c>
      <c r="AN85" s="4">
        <f t="shared" si="26"/>
        <v>95.64</v>
      </c>
      <c r="AO85" s="6">
        <f>AM85/GGDP!G85</f>
        <v>0.38510607046184192</v>
      </c>
      <c r="AP85" s="13">
        <f t="shared" si="27"/>
        <v>2.088178404824212</v>
      </c>
      <c r="AQ85">
        <v>134.55000000000001</v>
      </c>
      <c r="AR85" s="6">
        <f>AQ85/GGDP!G85</f>
        <v>0.28232998300354623</v>
      </c>
      <c r="AT85">
        <v>2077</v>
      </c>
      <c r="AU85">
        <v>206.96</v>
      </c>
      <c r="AV85">
        <f t="shared" si="28"/>
        <v>72.41</v>
      </c>
      <c r="AW85" s="6">
        <f>AU85/GGDP!G85</f>
        <v>0.43426988690014062</v>
      </c>
      <c r="AX85">
        <f t="shared" si="29"/>
        <v>1.5381642512077294</v>
      </c>
      <c r="AY85">
        <v>188.34</v>
      </c>
      <c r="AZ85" s="8">
        <f>AY85/GGDP!G85</f>
        <v>0.39519902637597837</v>
      </c>
      <c r="BB85">
        <v>2077</v>
      </c>
      <c r="BC85">
        <v>200.48</v>
      </c>
      <c r="BD85">
        <f t="shared" si="30"/>
        <v>12.139999999999986</v>
      </c>
      <c r="BE85" s="4">
        <f>BC85/GGDP!G85</f>
        <v>0.4206727238391002</v>
      </c>
      <c r="BF85">
        <f t="shared" si="31"/>
        <v>1.0644578952957418</v>
      </c>
      <c r="BH85">
        <v>166.27</v>
      </c>
      <c r="BK85">
        <v>238.35</v>
      </c>
      <c r="BL85">
        <f t="shared" si="32"/>
        <v>72.079999999999984</v>
      </c>
      <c r="BM85" s="8">
        <f>BK85/GGDP!G85</f>
        <v>0.50013639129613696</v>
      </c>
      <c r="BO85">
        <f t="shared" si="33"/>
        <v>1.4335117579840018</v>
      </c>
    </row>
    <row r="86" spans="1:67" x14ac:dyDescent="0.35">
      <c r="A86">
        <v>79</v>
      </c>
      <c r="B86">
        <v>2078</v>
      </c>
      <c r="C86">
        <v>0.13449258576283585</v>
      </c>
      <c r="D86">
        <v>0.28590151942332021</v>
      </c>
      <c r="E86">
        <v>0.20580032613499549</v>
      </c>
      <c r="F86">
        <f t="shared" si="25"/>
        <v>0.6261944313211516</v>
      </c>
      <c r="G86">
        <v>0.26318918276245967</v>
      </c>
      <c r="Y86">
        <f t="shared" si="34"/>
        <v>85.831931086316388</v>
      </c>
      <c r="Z86">
        <f t="shared" si="35"/>
        <v>182.40743759746056</v>
      </c>
      <c r="AA86">
        <f t="shared" si="36"/>
        <v>131.31468750020267</v>
      </c>
      <c r="AB86">
        <v>168.63</v>
      </c>
      <c r="AC86">
        <f>Y86/GGDP!$G86</f>
        <v>0.1774780428566155</v>
      </c>
      <c r="AD86">
        <f>Z86/GGDP!$G86</f>
        <v>0.3771709970585595</v>
      </c>
      <c r="AE86">
        <f>AA86/GGDP!$G86</f>
        <v>0.27152451821720081</v>
      </c>
      <c r="AF86">
        <f>AB86/GGDP!$G86</f>
        <v>0.34868285017162232</v>
      </c>
      <c r="AI86">
        <v>2078</v>
      </c>
      <c r="AJ86">
        <v>88.28</v>
      </c>
      <c r="AK86" s="5">
        <f>AJ86/GGDP!G86</f>
        <v>0.18254001075224349</v>
      </c>
      <c r="AM86">
        <v>184.34</v>
      </c>
      <c r="AN86" s="4">
        <f t="shared" si="26"/>
        <v>96.06</v>
      </c>
      <c r="AO86" s="6">
        <f>AM86/GGDP!G86</f>
        <v>0.38116703196724699</v>
      </c>
      <c r="AP86" s="13">
        <f t="shared" si="27"/>
        <v>2.0881286814680564</v>
      </c>
      <c r="AQ86">
        <v>135.06</v>
      </c>
      <c r="AR86" s="6">
        <f>AQ86/GGDP!G86</f>
        <v>0.2792688474422067</v>
      </c>
      <c r="AT86">
        <v>2078</v>
      </c>
      <c r="AU86">
        <v>207.73</v>
      </c>
      <c r="AV86">
        <f t="shared" si="28"/>
        <v>72.669999999999987</v>
      </c>
      <c r="AW86" s="6">
        <f>AU86/GGDP!G86</f>
        <v>0.42953145031222856</v>
      </c>
      <c r="AX86">
        <f t="shared" si="29"/>
        <v>1.5380571597808381</v>
      </c>
      <c r="AY86">
        <v>187.61</v>
      </c>
      <c r="AZ86" s="8">
        <f>AY86/GGDP!G86</f>
        <v>0.38792853893552792</v>
      </c>
      <c r="BB86">
        <v>2078</v>
      </c>
      <c r="BC86">
        <v>199.65</v>
      </c>
      <c r="BD86">
        <f t="shared" si="30"/>
        <v>12.039999999999992</v>
      </c>
      <c r="BE86" s="4">
        <f>BC86/GGDP!G86</f>
        <v>0.41282411810925934</v>
      </c>
      <c r="BF86">
        <f t="shared" si="31"/>
        <v>1.0641756835989553</v>
      </c>
      <c r="BH86">
        <v>168.63</v>
      </c>
      <c r="BK86">
        <v>243.5</v>
      </c>
      <c r="BL86">
        <f t="shared" si="32"/>
        <v>74.87</v>
      </c>
      <c r="BM86" s="8">
        <f>BK86/GGDP!G86</f>
        <v>0.50349447913651213</v>
      </c>
      <c r="BO86">
        <f t="shared" si="33"/>
        <v>1.4439898001541838</v>
      </c>
    </row>
    <row r="87" spans="1:67" x14ac:dyDescent="0.35">
      <c r="A87">
        <v>80</v>
      </c>
      <c r="B87">
        <v>2079</v>
      </c>
      <c r="C87">
        <v>0.13451499332281169</v>
      </c>
      <c r="D87">
        <v>0.2835832220468617</v>
      </c>
      <c r="E87">
        <v>0.20568775039456111</v>
      </c>
      <c r="F87">
        <f t="shared" si="25"/>
        <v>0.62378596576423451</v>
      </c>
      <c r="G87">
        <v>0.26704813844634351</v>
      </c>
      <c r="Y87">
        <f t="shared" si="34"/>
        <v>86.201393408618145</v>
      </c>
      <c r="Z87">
        <f t="shared" si="35"/>
        <v>181.69768103093344</v>
      </c>
      <c r="AA87">
        <f t="shared" si="36"/>
        <v>131.81054482750238</v>
      </c>
      <c r="AB87">
        <v>170.98</v>
      </c>
      <c r="AC87">
        <f>Y87/GGDP!$G87</f>
        <v>0.17567025353294916</v>
      </c>
      <c r="AD87">
        <f>Z87/GGDP!$G87</f>
        <v>0.37028261877100765</v>
      </c>
      <c r="AE87">
        <f>AA87/GGDP!$G87</f>
        <v>0.26861737278887793</v>
      </c>
      <c r="AF87">
        <f>AB87/GGDP!$G87</f>
        <v>0.34844100264927652</v>
      </c>
      <c r="AI87">
        <v>2079</v>
      </c>
      <c r="AJ87">
        <v>88.66</v>
      </c>
      <c r="AK87" s="5">
        <f>AJ87/GGDP!G87</f>
        <v>0.18068066028123089</v>
      </c>
      <c r="AM87">
        <v>185.13</v>
      </c>
      <c r="AN87" s="4">
        <f t="shared" si="26"/>
        <v>96.47</v>
      </c>
      <c r="AO87" s="6">
        <f>AM87/GGDP!G87</f>
        <v>0.37727735887507641</v>
      </c>
      <c r="AP87" s="13">
        <f t="shared" si="27"/>
        <v>2.0880893300248138</v>
      </c>
      <c r="AQ87">
        <v>135.57</v>
      </c>
      <c r="AR87" s="6">
        <f>AQ87/GGDP!G87</f>
        <v>0.27627878540859996</v>
      </c>
      <c r="AT87">
        <v>2079</v>
      </c>
      <c r="AU87">
        <v>208.47</v>
      </c>
      <c r="AV87">
        <f t="shared" si="28"/>
        <v>72.900000000000006</v>
      </c>
      <c r="AW87" s="6">
        <f>AU87/GGDP!G87</f>
        <v>0.42484206235989402</v>
      </c>
      <c r="AX87">
        <f t="shared" si="29"/>
        <v>1.5377295861916354</v>
      </c>
      <c r="AY87">
        <v>186.88</v>
      </c>
      <c r="AZ87" s="8">
        <f>AY87/GGDP!G87</f>
        <v>0.38084369268392093</v>
      </c>
      <c r="BB87">
        <v>2079</v>
      </c>
      <c r="BC87">
        <v>198.83</v>
      </c>
      <c r="BD87">
        <f t="shared" si="30"/>
        <v>11.950000000000017</v>
      </c>
      <c r="BE87" s="4">
        <f>BC87/GGDP!G87</f>
        <v>0.40519665783574488</v>
      </c>
      <c r="BF87">
        <f t="shared" si="31"/>
        <v>1.0639447773972603</v>
      </c>
      <c r="BH87">
        <v>170.98</v>
      </c>
      <c r="BK87">
        <v>248.75</v>
      </c>
      <c r="BL87">
        <f t="shared" si="32"/>
        <v>77.77000000000001</v>
      </c>
      <c r="BM87" s="8">
        <f>BK87/GGDP!G87</f>
        <v>0.50692887711432644</v>
      </c>
      <c r="BO87">
        <f t="shared" si="33"/>
        <v>1.4548485202947714</v>
      </c>
    </row>
    <row r="88" spans="1:67" x14ac:dyDescent="0.35">
      <c r="A88">
        <v>81</v>
      </c>
      <c r="B88">
        <v>2080</v>
      </c>
      <c r="C88">
        <v>0.13451918572141036</v>
      </c>
      <c r="D88">
        <v>0.28130997899318411</v>
      </c>
      <c r="E88">
        <v>0.20557965210294854</v>
      </c>
      <c r="F88">
        <f t="shared" si="25"/>
        <v>0.62140881681754301</v>
      </c>
      <c r="G88">
        <v>0.27094263169119215</v>
      </c>
      <c r="Y88">
        <f t="shared" si="34"/>
        <v>86.570855730919931</v>
      </c>
      <c r="Z88">
        <f t="shared" si="35"/>
        <v>180.98792446440638</v>
      </c>
      <c r="AA88">
        <f t="shared" si="36"/>
        <v>132.2772340767257</v>
      </c>
      <c r="AB88">
        <v>173.3</v>
      </c>
      <c r="AC88">
        <f>Y88/GGDP!$G88</f>
        <v>0.17390340839059065</v>
      </c>
      <c r="AD88">
        <f>Z88/GGDP!$G88</f>
        <v>0.36356827798639313</v>
      </c>
      <c r="AE88">
        <f>AA88/GGDP!$G88</f>
        <v>0.26571831437039373</v>
      </c>
      <c r="AF88">
        <f>AB88/GGDP!$G88</f>
        <v>0.34812478656515539</v>
      </c>
      <c r="AI88">
        <v>2080</v>
      </c>
      <c r="AJ88">
        <v>89.04</v>
      </c>
      <c r="AK88" s="5">
        <f>AJ88/GGDP!G88</f>
        <v>0.17886342178742895</v>
      </c>
      <c r="AM88">
        <v>185.9</v>
      </c>
      <c r="AN88" s="4">
        <f t="shared" si="26"/>
        <v>96.86</v>
      </c>
      <c r="AO88" s="6">
        <f>AM88/GGDP!G88</f>
        <v>0.37343564813884816</v>
      </c>
      <c r="AP88" s="13">
        <f t="shared" si="27"/>
        <v>2.0878256963162625</v>
      </c>
      <c r="AQ88">
        <v>136.05000000000001</v>
      </c>
      <c r="AR88" s="6">
        <f>AQ88/GGDP!G88</f>
        <v>0.27329704103975416</v>
      </c>
      <c r="AT88">
        <v>2080</v>
      </c>
      <c r="AU88">
        <v>209.18</v>
      </c>
      <c r="AV88">
        <f t="shared" si="28"/>
        <v>73.13</v>
      </c>
      <c r="AW88" s="6">
        <f>AU88/GGDP!G88</f>
        <v>0.42020047809405198</v>
      </c>
      <c r="AX88">
        <f t="shared" si="29"/>
        <v>1.5375229694965085</v>
      </c>
      <c r="AY88">
        <v>186.15</v>
      </c>
      <c r="AZ88" s="8">
        <f>AY88/GGDP!G88</f>
        <v>0.37393784777324685</v>
      </c>
      <c r="BB88">
        <v>2080</v>
      </c>
      <c r="BC88">
        <v>198.02</v>
      </c>
      <c r="BD88">
        <f t="shared" si="30"/>
        <v>11.870000000000005</v>
      </c>
      <c r="BE88" s="4">
        <f>BC88/GGDP!G88</f>
        <v>0.39778228641449553</v>
      </c>
      <c r="BF88">
        <f t="shared" si="31"/>
        <v>1.0637657802847167</v>
      </c>
      <c r="BH88">
        <v>173.3</v>
      </c>
      <c r="BK88">
        <v>254.09</v>
      </c>
      <c r="BL88">
        <f t="shared" si="32"/>
        <v>80.789999999999992</v>
      </c>
      <c r="BM88" s="8">
        <f>BK88/GGDP!G88</f>
        <v>0.51041562041742838</v>
      </c>
      <c r="BO88">
        <f t="shared" si="33"/>
        <v>1.4661858049624927</v>
      </c>
    </row>
    <row r="89" spans="1:67" x14ac:dyDescent="0.35">
      <c r="A89">
        <v>82</v>
      </c>
      <c r="B89">
        <v>2081</v>
      </c>
      <c r="C89">
        <v>0.13452941796234139</v>
      </c>
      <c r="D89">
        <v>0.27909812008007345</v>
      </c>
      <c r="E89">
        <v>0.20543656587245446</v>
      </c>
      <c r="F89">
        <f t="shared" si="25"/>
        <v>0.61906410391486921</v>
      </c>
      <c r="G89">
        <v>0.27484934176383991</v>
      </c>
      <c r="Y89">
        <f t="shared" si="34"/>
        <v>86.930595360529537</v>
      </c>
      <c r="Z89">
        <f t="shared" si="35"/>
        <v>180.28789059057144</v>
      </c>
      <c r="AA89">
        <f t="shared" si="36"/>
        <v>132.73420063325685</v>
      </c>
      <c r="AB89">
        <v>175.6</v>
      </c>
      <c r="AC89">
        <f>Y89/GGDP!$G89</f>
        <v>0.17216024747599623</v>
      </c>
      <c r="AD89">
        <f>Z89/GGDP!$G89</f>
        <v>0.35704814550356762</v>
      </c>
      <c r="AE89">
        <f>AA89/GGDP!$G89</f>
        <v>0.2628712334797339</v>
      </c>
      <c r="AF89">
        <f>AB89/GGDP!$G89</f>
        <v>0.34776409078306331</v>
      </c>
      <c r="AI89">
        <v>2081</v>
      </c>
      <c r="AJ89">
        <v>89.41</v>
      </c>
      <c r="AK89" s="5">
        <f>AJ89/GGDP!G89</f>
        <v>0.17707054303481601</v>
      </c>
      <c r="AM89">
        <v>186.65</v>
      </c>
      <c r="AN89" s="4">
        <f t="shared" si="26"/>
        <v>97.240000000000009</v>
      </c>
      <c r="AO89" s="6">
        <f>AM89/GGDP!G89</f>
        <v>0.36964787895591555</v>
      </c>
      <c r="AP89" s="13">
        <f t="shared" si="27"/>
        <v>2.0875740968571748</v>
      </c>
      <c r="AQ89">
        <v>136.52000000000001</v>
      </c>
      <c r="AR89" s="6">
        <f>AQ89/GGDP!G89</f>
        <v>0.27036875668396249</v>
      </c>
      <c r="AT89">
        <v>2081</v>
      </c>
      <c r="AU89">
        <v>209.86</v>
      </c>
      <c r="AV89">
        <f t="shared" si="28"/>
        <v>73.34</v>
      </c>
      <c r="AW89" s="6">
        <f>AU89/GGDP!G89</f>
        <v>0.4156137362854993</v>
      </c>
      <c r="AX89">
        <f t="shared" si="29"/>
        <v>1.5372106651040141</v>
      </c>
      <c r="AY89">
        <v>185.43</v>
      </c>
      <c r="AZ89" s="8">
        <f>AY89/GGDP!G89</f>
        <v>0.3672317503069672</v>
      </c>
      <c r="BB89">
        <v>2081</v>
      </c>
      <c r="BC89">
        <v>197.21</v>
      </c>
      <c r="BD89">
        <f t="shared" si="30"/>
        <v>11.780000000000001</v>
      </c>
      <c r="BE89" s="4">
        <f>BC89/GGDP!G89</f>
        <v>0.39056125480255083</v>
      </c>
      <c r="BF89">
        <f t="shared" si="31"/>
        <v>1.063528015962897</v>
      </c>
      <c r="BH89">
        <v>175.6</v>
      </c>
      <c r="BK89">
        <v>259.51</v>
      </c>
      <c r="BL89">
        <f t="shared" si="32"/>
        <v>83.91</v>
      </c>
      <c r="BM89" s="8">
        <f>BK89/GGDP!G89</f>
        <v>0.51394225056442344</v>
      </c>
      <c r="BO89">
        <f t="shared" si="33"/>
        <v>1.4778473804100227</v>
      </c>
    </row>
    <row r="90" spans="1:67" x14ac:dyDescent="0.35">
      <c r="A90">
        <v>83</v>
      </c>
      <c r="B90">
        <v>2082</v>
      </c>
      <c r="C90">
        <v>0.13454360112132158</v>
      </c>
      <c r="D90">
        <v>0.27691246795688607</v>
      </c>
      <c r="E90">
        <v>0.20530079302022272</v>
      </c>
      <c r="F90">
        <f t="shared" si="25"/>
        <v>0.61675686209843039</v>
      </c>
      <c r="G90">
        <v>0.2787894089058604</v>
      </c>
      <c r="Y90">
        <f t="shared" si="34"/>
        <v>87.290334990139158</v>
      </c>
      <c r="Z90">
        <f t="shared" si="35"/>
        <v>179.6073021021208</v>
      </c>
      <c r="AA90">
        <f t="shared" si="36"/>
        <v>133.18144449709581</v>
      </c>
      <c r="AB90">
        <v>177.88</v>
      </c>
      <c r="AC90">
        <f>Y90/GGDP!$G90</f>
        <v>0.17045897203643726</v>
      </c>
      <c r="AD90">
        <f>Z90/GGDP!$G90</f>
        <v>0.35073385948196761</v>
      </c>
      <c r="AE90">
        <f>AA90/GGDP!$G90</f>
        <v>0.26007429259914427</v>
      </c>
      <c r="AF90">
        <f>AB90/GGDP!$G90</f>
        <v>0.3473608154816536</v>
      </c>
      <c r="AI90">
        <v>2082</v>
      </c>
      <c r="AJ90">
        <v>89.78</v>
      </c>
      <c r="AK90" s="5">
        <f>AJ90/GGDP!G90</f>
        <v>0.17532074440039835</v>
      </c>
      <c r="AM90">
        <v>187.39</v>
      </c>
      <c r="AN90" s="4">
        <f t="shared" si="26"/>
        <v>97.609999999999985</v>
      </c>
      <c r="AO90" s="6">
        <f>AM90/GGDP!G90</f>
        <v>0.36593176980608871</v>
      </c>
      <c r="AP90" s="13">
        <f t="shared" si="27"/>
        <v>2.0872131877923814</v>
      </c>
      <c r="AQ90">
        <v>136.97999999999999</v>
      </c>
      <c r="AR90" s="6">
        <f>AQ90/GGDP!G90</f>
        <v>0.26749204241441932</v>
      </c>
      <c r="AT90">
        <v>2082</v>
      </c>
      <c r="AU90">
        <v>210.52</v>
      </c>
      <c r="AV90">
        <f t="shared" si="28"/>
        <v>73.54000000000002</v>
      </c>
      <c r="AW90" s="6">
        <f>AU90/GGDP!G90</f>
        <v>0.41109961139643419</v>
      </c>
      <c r="AX90">
        <f t="shared" si="29"/>
        <v>1.5368666958680102</v>
      </c>
      <c r="AY90">
        <v>184.73</v>
      </c>
      <c r="AZ90" s="8">
        <f>AY90/GGDP!G90</f>
        <v>0.36073737038411213</v>
      </c>
      <c r="BB90">
        <v>2082</v>
      </c>
      <c r="BC90">
        <v>196.42</v>
      </c>
      <c r="BD90">
        <f t="shared" si="30"/>
        <v>11.689999999999998</v>
      </c>
      <c r="BE90" s="4">
        <f>BC90/GGDP!G90</f>
        <v>0.38356538889648301</v>
      </c>
      <c r="BF90">
        <f t="shared" si="31"/>
        <v>1.0632815460401668</v>
      </c>
      <c r="BH90">
        <v>177.88</v>
      </c>
      <c r="BK90">
        <v>265.02</v>
      </c>
      <c r="BL90">
        <f t="shared" si="32"/>
        <v>87.139999999999986</v>
      </c>
      <c r="BM90" s="8">
        <f>BK90/GGDP!G90</f>
        <v>0.51752621609482696</v>
      </c>
      <c r="BO90">
        <f t="shared" si="33"/>
        <v>1.4898808185293455</v>
      </c>
    </row>
    <row r="91" spans="1:67" x14ac:dyDescent="0.35">
      <c r="A91">
        <v>84</v>
      </c>
      <c r="B91">
        <v>2083</v>
      </c>
      <c r="C91">
        <v>0.13455077570888893</v>
      </c>
      <c r="D91">
        <v>0.27479058099774534</v>
      </c>
      <c r="E91">
        <v>0.20516342894685763</v>
      </c>
      <c r="F91">
        <f t="shared" si="25"/>
        <v>0.61450478565349198</v>
      </c>
      <c r="G91">
        <v>0.2827411114477657</v>
      </c>
      <c r="Y91">
        <f t="shared" si="34"/>
        <v>87.640351927056628</v>
      </c>
      <c r="Z91">
        <f t="shared" si="35"/>
        <v>178.92671361367019</v>
      </c>
      <c r="AA91">
        <f t="shared" si="36"/>
        <v>133.60924297555047</v>
      </c>
      <c r="AB91">
        <v>180.14</v>
      </c>
      <c r="AC91">
        <f>Y91/GGDP!$G91</f>
        <v>0.16876957370073878</v>
      </c>
      <c r="AD91">
        <f>Z91/GGDP!$G91</f>
        <v>0.34456029119311021</v>
      </c>
      <c r="AE91">
        <f>AA91/GGDP!$G91</f>
        <v>0.25729215462564364</v>
      </c>
      <c r="AF91">
        <f>AB91/GGDP!$G91</f>
        <v>0.34689672437366403</v>
      </c>
      <c r="AI91">
        <v>2083</v>
      </c>
      <c r="AJ91">
        <v>90.14</v>
      </c>
      <c r="AK91" s="5">
        <f>AJ91/GGDP!G91</f>
        <v>0.17358316162452581</v>
      </c>
      <c r="AM91">
        <v>188.13</v>
      </c>
      <c r="AN91" s="4">
        <f t="shared" si="26"/>
        <v>97.99</v>
      </c>
      <c r="AO91" s="6">
        <f>AM91/GGDP!G91</f>
        <v>0.362283117333282</v>
      </c>
      <c r="AP91" s="13">
        <f t="shared" si="27"/>
        <v>2.0870867539383182</v>
      </c>
      <c r="AQ91">
        <v>137.41999999999999</v>
      </c>
      <c r="AR91" s="6">
        <f>AQ91/GGDP!G91</f>
        <v>0.26463055325540641</v>
      </c>
      <c r="AT91">
        <v>2083</v>
      </c>
      <c r="AU91">
        <v>211.16</v>
      </c>
      <c r="AV91">
        <f t="shared" si="28"/>
        <v>73.740000000000009</v>
      </c>
      <c r="AW91" s="6">
        <f>AU91/GGDP!G91</f>
        <v>0.40663213233453371</v>
      </c>
      <c r="AX91">
        <f t="shared" si="29"/>
        <v>1.5366031145393684</v>
      </c>
      <c r="AY91">
        <v>184.03</v>
      </c>
      <c r="AZ91" s="8">
        <f>AY91/GGDP!G91</f>
        <v>0.35438772169693239</v>
      </c>
      <c r="BB91">
        <v>2083</v>
      </c>
      <c r="BC91">
        <v>195.64</v>
      </c>
      <c r="BD91">
        <f t="shared" si="30"/>
        <v>11.609999999999985</v>
      </c>
      <c r="BE91" s="4">
        <f>BC91/GGDP!G91</f>
        <v>0.3767451712915712</v>
      </c>
      <c r="BF91">
        <f t="shared" si="31"/>
        <v>1.0630875400749877</v>
      </c>
      <c r="BH91">
        <v>180.14</v>
      </c>
      <c r="BK91">
        <v>270.62</v>
      </c>
      <c r="BL91">
        <f t="shared" si="32"/>
        <v>90.480000000000018</v>
      </c>
      <c r="BM91" s="8">
        <f>BK91/GGDP!G91</f>
        <v>0.52113462612413108</v>
      </c>
      <c r="BO91">
        <f t="shared" si="33"/>
        <v>1.5022760075496837</v>
      </c>
    </row>
    <row r="92" spans="1:67" x14ac:dyDescent="0.35">
      <c r="A92">
        <v>85</v>
      </c>
      <c r="B92">
        <v>2084</v>
      </c>
      <c r="C92">
        <v>0.13455989529107298</v>
      </c>
      <c r="D92">
        <v>0.27270428652170037</v>
      </c>
      <c r="E92">
        <v>0.2050004462028141</v>
      </c>
      <c r="F92">
        <f t="shared" si="25"/>
        <v>0.61226462801558745</v>
      </c>
      <c r="G92">
        <v>0.28671335927367053</v>
      </c>
      <c r="Y92">
        <f t="shared" si="34"/>
        <v>87.990368863974084</v>
      </c>
      <c r="Z92">
        <f t="shared" si="35"/>
        <v>178.26557051060385</v>
      </c>
      <c r="AA92">
        <f t="shared" si="36"/>
        <v>134.03704145400519</v>
      </c>
      <c r="AB92">
        <v>182.38</v>
      </c>
      <c r="AC92">
        <f>Y92/GGDP!$G92</f>
        <v>0.16711685950006475</v>
      </c>
      <c r="AD92">
        <f>Z92/GGDP!$G92</f>
        <v>0.33857321756173336</v>
      </c>
      <c r="AE92">
        <f>AA92/GGDP!$G92</f>
        <v>0.25457160497987769</v>
      </c>
      <c r="AF92">
        <f>AB92/GGDP!$G92</f>
        <v>0.34638760161057508</v>
      </c>
      <c r="AI92">
        <v>2084</v>
      </c>
      <c r="AJ92">
        <v>90.5</v>
      </c>
      <c r="AK92" s="5">
        <f>AJ92/GGDP!G92</f>
        <v>0.17188330927600093</v>
      </c>
      <c r="AM92">
        <v>188.86</v>
      </c>
      <c r="AN92" s="4">
        <f t="shared" si="26"/>
        <v>98.360000000000014</v>
      </c>
      <c r="AO92" s="6">
        <f>AM92/GGDP!G92</f>
        <v>0.35869482640735401</v>
      </c>
      <c r="AP92" s="13">
        <f t="shared" si="27"/>
        <v>2.0868508287292817</v>
      </c>
      <c r="AQ92">
        <v>137.86000000000001</v>
      </c>
      <c r="AR92" s="6">
        <f>AQ92/GGDP!G92</f>
        <v>0.2618324090252982</v>
      </c>
      <c r="AT92">
        <v>2084</v>
      </c>
      <c r="AU92">
        <v>211.79</v>
      </c>
      <c r="AV92">
        <f t="shared" si="28"/>
        <v>73.929999999999978</v>
      </c>
      <c r="AW92" s="6">
        <f>AU92/GGDP!G92</f>
        <v>0.40224492896756059</v>
      </c>
      <c r="AX92">
        <f t="shared" si="29"/>
        <v>1.53626867836936</v>
      </c>
      <c r="AY92">
        <v>183.35</v>
      </c>
      <c r="AZ92" s="8">
        <f>AY92/GGDP!G92</f>
        <v>0.34822988680392009</v>
      </c>
      <c r="BB92">
        <v>2084</v>
      </c>
      <c r="BC92">
        <v>194.88</v>
      </c>
      <c r="BD92">
        <f t="shared" si="30"/>
        <v>11.530000000000001</v>
      </c>
      <c r="BE92" s="4">
        <f>BC92/GGDP!G92</f>
        <v>0.37012839018460836</v>
      </c>
      <c r="BF92">
        <f t="shared" si="31"/>
        <v>1.0628851922552496</v>
      </c>
      <c r="BH92">
        <v>182.38</v>
      </c>
      <c r="BK92">
        <v>276.32</v>
      </c>
      <c r="BL92">
        <f t="shared" si="32"/>
        <v>93.94</v>
      </c>
      <c r="BM92" s="8">
        <f>BK92/GGDP!G92</f>
        <v>0.52480437590215001</v>
      </c>
      <c r="BO92">
        <f t="shared" si="33"/>
        <v>1.5150784077201447</v>
      </c>
    </row>
    <row r="93" spans="1:67" x14ac:dyDescent="0.35">
      <c r="A93">
        <v>86</v>
      </c>
      <c r="B93">
        <v>2085</v>
      </c>
      <c r="C93">
        <v>0.13457093753703922</v>
      </c>
      <c r="D93">
        <v>0.27065307573782149</v>
      </c>
      <c r="E93">
        <v>0.20484176840109042</v>
      </c>
      <c r="F93">
        <f t="shared" si="25"/>
        <v>0.61006578167595116</v>
      </c>
      <c r="G93">
        <v>0.29072079962903807</v>
      </c>
      <c r="Y93">
        <f t="shared" si="34"/>
        <v>88.340385800891553</v>
      </c>
      <c r="Z93">
        <f t="shared" si="35"/>
        <v>177.62387279292184</v>
      </c>
      <c r="AA93">
        <f t="shared" si="36"/>
        <v>134.4551172397677</v>
      </c>
      <c r="AB93">
        <v>184.61</v>
      </c>
      <c r="AC93">
        <f>Y93/GGDP!$G93</f>
        <v>0.1654934166371142</v>
      </c>
      <c r="AD93">
        <f>Z93/GGDP!$G93</f>
        <v>0.33275360208490418</v>
      </c>
      <c r="AE93">
        <f>AA93/GGDP!$G93</f>
        <v>0.25188294724572446</v>
      </c>
      <c r="AF93">
        <f>AB93/GGDP!$G93</f>
        <v>0.3458411390033721</v>
      </c>
      <c r="AI93">
        <v>2085</v>
      </c>
      <c r="AJ93">
        <v>90.86</v>
      </c>
      <c r="AK93" s="5">
        <f>AJ93/GGDP!G93</f>
        <v>0.1702135631322593</v>
      </c>
      <c r="AM93">
        <v>189.59</v>
      </c>
      <c r="AN93" s="4">
        <f t="shared" si="26"/>
        <v>98.73</v>
      </c>
      <c r="AO93" s="6">
        <f>AM93/GGDP!G93</f>
        <v>0.35517047583364558</v>
      </c>
      <c r="AP93" s="13">
        <f t="shared" si="27"/>
        <v>2.0866167730574512</v>
      </c>
      <c r="AQ93">
        <v>138.29</v>
      </c>
      <c r="AR93" s="6">
        <f>AQ93/GGDP!G93</f>
        <v>0.25906706631697268</v>
      </c>
      <c r="AT93">
        <v>2085</v>
      </c>
      <c r="AU93">
        <v>212.41</v>
      </c>
      <c r="AV93">
        <f t="shared" si="28"/>
        <v>74.12</v>
      </c>
      <c r="AW93" s="6">
        <f>AU93/GGDP!G93</f>
        <v>0.39792056950168603</v>
      </c>
      <c r="AX93">
        <f t="shared" si="29"/>
        <v>1.5359751247378697</v>
      </c>
      <c r="AY93">
        <v>182.69</v>
      </c>
      <c r="AZ93" s="8">
        <f>AY93/GGDP!G93</f>
        <v>0.34224428624953168</v>
      </c>
      <c r="BB93">
        <v>2085</v>
      </c>
      <c r="BC93">
        <v>194.14</v>
      </c>
      <c r="BD93">
        <f t="shared" si="30"/>
        <v>11.449999999999989</v>
      </c>
      <c r="BE93" s="4">
        <f>BC93/GGDP!G93</f>
        <v>0.3636942675159236</v>
      </c>
      <c r="BF93">
        <f t="shared" si="31"/>
        <v>1.0626744758881164</v>
      </c>
      <c r="BH93">
        <v>184.61</v>
      </c>
      <c r="BK93">
        <v>282.13</v>
      </c>
      <c r="BL93">
        <f t="shared" si="32"/>
        <v>97.519999999999982</v>
      </c>
      <c r="BM93" s="8">
        <f>BK93/GGDP!G93</f>
        <v>0.52853128512551517</v>
      </c>
      <c r="BO93">
        <f t="shared" si="33"/>
        <v>1.528248740588267</v>
      </c>
    </row>
    <row r="94" spans="1:67" x14ac:dyDescent="0.35">
      <c r="A94">
        <v>87</v>
      </c>
      <c r="B94">
        <v>2086</v>
      </c>
      <c r="C94">
        <v>0.13456912200953408</v>
      </c>
      <c r="D94">
        <v>0.26866596809185761</v>
      </c>
      <c r="E94">
        <v>0.20467257995483862</v>
      </c>
      <c r="F94">
        <f t="shared" si="25"/>
        <v>0.60790767005623025</v>
      </c>
      <c r="G94">
        <v>0.29474664374590698</v>
      </c>
      <c r="Y94">
        <f t="shared" si="34"/>
        <v>88.680680045116858</v>
      </c>
      <c r="Z94">
        <f t="shared" si="35"/>
        <v>177.00162046062414</v>
      </c>
      <c r="AA94">
        <f t="shared" si="36"/>
        <v>134.86347033283809</v>
      </c>
      <c r="AB94">
        <v>186.82</v>
      </c>
      <c r="AC94">
        <f>Y94/GGDP!$G94</f>
        <v>0.16388357489118283</v>
      </c>
      <c r="AD94">
        <f>Z94/GGDP!$G94</f>
        <v>0.32710234413923739</v>
      </c>
      <c r="AE94">
        <f>AA94/GGDP!$G94</f>
        <v>0.24923024529279658</v>
      </c>
      <c r="AF94">
        <f>AB94/GGDP!$G94</f>
        <v>0.34524689532820813</v>
      </c>
      <c r="AI94">
        <v>2086</v>
      </c>
      <c r="AJ94">
        <v>91.21</v>
      </c>
      <c r="AK94" s="5">
        <f>AJ94/GGDP!G94</f>
        <v>0.16855780603193377</v>
      </c>
      <c r="AM94">
        <v>190.3</v>
      </c>
      <c r="AN94" s="4">
        <f t="shared" si="26"/>
        <v>99.090000000000018</v>
      </c>
      <c r="AO94" s="6">
        <f>AM94/GGDP!G94</f>
        <v>0.35167800118273213</v>
      </c>
      <c r="AP94" s="13">
        <f t="shared" si="27"/>
        <v>2.0863940357416952</v>
      </c>
      <c r="AQ94">
        <v>138.71</v>
      </c>
      <c r="AR94" s="6">
        <f>AQ94/GGDP!G94</f>
        <v>0.25633870490833827</v>
      </c>
      <c r="AT94">
        <v>2086</v>
      </c>
      <c r="AU94">
        <v>213.01</v>
      </c>
      <c r="AV94">
        <f t="shared" si="28"/>
        <v>74.299999999999983</v>
      </c>
      <c r="AW94" s="6">
        <f>AU94/GGDP!G94</f>
        <v>0.39364651094027203</v>
      </c>
      <c r="AX94">
        <f t="shared" si="29"/>
        <v>1.5356499170932159</v>
      </c>
      <c r="AY94">
        <v>182.05</v>
      </c>
      <c r="AZ94" s="8">
        <f>AY94/GGDP!G94</f>
        <v>0.33643184506209345</v>
      </c>
      <c r="BB94">
        <v>2086</v>
      </c>
      <c r="BC94">
        <v>193.41</v>
      </c>
      <c r="BD94">
        <f t="shared" si="30"/>
        <v>11.359999999999985</v>
      </c>
      <c r="BE94" s="4">
        <f>BC94/GGDP!G94</f>
        <v>0.35742534003548193</v>
      </c>
      <c r="BF94">
        <f t="shared" si="31"/>
        <v>1.0624004394397142</v>
      </c>
      <c r="BH94">
        <v>186.82</v>
      </c>
      <c r="BK94">
        <v>288.05</v>
      </c>
      <c r="BL94">
        <f t="shared" si="32"/>
        <v>101.23000000000002</v>
      </c>
      <c r="BM94" s="8">
        <f>BK94/GGDP!G94</f>
        <v>0.53232185097575402</v>
      </c>
      <c r="BO94">
        <f t="shared" si="33"/>
        <v>1.5418584733968528</v>
      </c>
    </row>
    <row r="95" spans="1:67" x14ac:dyDescent="0.35">
      <c r="A95">
        <v>88</v>
      </c>
      <c r="B95">
        <v>2087</v>
      </c>
      <c r="C95">
        <v>0.1345712773465067</v>
      </c>
      <c r="D95">
        <v>0.26671665490472829</v>
      </c>
      <c r="E95">
        <v>0.20449600094095507</v>
      </c>
      <c r="F95">
        <f t="shared" si="25"/>
        <v>0.60578393319219004</v>
      </c>
      <c r="G95">
        <v>0.29880514519111578</v>
      </c>
      <c r="Y95">
        <f t="shared" si="34"/>
        <v>89.020974289342192</v>
      </c>
      <c r="Z95">
        <f t="shared" si="35"/>
        <v>176.38909082101856</v>
      </c>
      <c r="AA95">
        <f t="shared" si="36"/>
        <v>135.2621007332163</v>
      </c>
      <c r="AB95">
        <v>189.02</v>
      </c>
      <c r="AC95">
        <f>Y95/GGDP!$G95</f>
        <v>0.16230190940462394</v>
      </c>
      <c r="AD95">
        <f>Z95/GGDP!$G95</f>
        <v>0.32159034954332538</v>
      </c>
      <c r="AE95">
        <f>AA95/GGDP!$G95</f>
        <v>0.24660814369125472</v>
      </c>
      <c r="AF95">
        <f>AB95/GGDP!$G95</f>
        <v>0.34461886269576475</v>
      </c>
      <c r="AI95">
        <v>2087</v>
      </c>
      <c r="AJ95">
        <v>91.56</v>
      </c>
      <c r="AK95" s="5">
        <f>AJ95/GGDP!G95</f>
        <v>0.16693102882459115</v>
      </c>
      <c r="AM95">
        <v>191.01</v>
      </c>
      <c r="AN95" s="4">
        <f t="shared" si="26"/>
        <v>99.449999999999989</v>
      </c>
      <c r="AO95" s="6">
        <f>AM95/GGDP!G95</f>
        <v>0.34824700541486625</v>
      </c>
      <c r="AP95" s="13">
        <f t="shared" si="27"/>
        <v>2.0861730013106157</v>
      </c>
      <c r="AQ95">
        <v>139.12</v>
      </c>
      <c r="AR95" s="6">
        <f>AQ95/GGDP!G95</f>
        <v>0.25364181662382179</v>
      </c>
      <c r="AT95">
        <v>2087</v>
      </c>
      <c r="AU95">
        <v>213.6</v>
      </c>
      <c r="AV95">
        <f t="shared" si="28"/>
        <v>74.47999999999999</v>
      </c>
      <c r="AW95" s="6">
        <f>AU95/GGDP!G95</f>
        <v>0.38943280643220474</v>
      </c>
      <c r="AX95">
        <f t="shared" si="29"/>
        <v>1.5353651523864289</v>
      </c>
      <c r="AY95">
        <v>181.42</v>
      </c>
      <c r="AZ95" s="8">
        <f>AY95/GGDP!G95</f>
        <v>0.33076263924592969</v>
      </c>
      <c r="BB95">
        <v>2087</v>
      </c>
      <c r="BC95">
        <v>192.7</v>
      </c>
      <c r="BD95">
        <f t="shared" si="30"/>
        <v>11.280000000000001</v>
      </c>
      <c r="BE95" s="4">
        <f>BC95/GGDP!G95</f>
        <v>0.35132819194515852</v>
      </c>
      <c r="BF95">
        <f t="shared" si="31"/>
        <v>1.0621761658031088</v>
      </c>
      <c r="BH95">
        <v>189.02</v>
      </c>
      <c r="BK95">
        <v>294.08999999999997</v>
      </c>
      <c r="BL95">
        <f t="shared" si="32"/>
        <v>105.06999999999996</v>
      </c>
      <c r="BM95" s="8">
        <f>BK95/GGDP!G95</f>
        <v>0.53618115188973359</v>
      </c>
      <c r="BO95">
        <f t="shared" si="33"/>
        <v>1.5558671040101575</v>
      </c>
    </row>
    <row r="96" spans="1:67" x14ac:dyDescent="0.35">
      <c r="A96">
        <v>89</v>
      </c>
      <c r="B96">
        <v>2088</v>
      </c>
      <c r="C96">
        <v>0.13455876968143538</v>
      </c>
      <c r="D96">
        <v>0.26481142438667155</v>
      </c>
      <c r="E96">
        <v>0.20430611497619922</v>
      </c>
      <c r="F96">
        <f t="shared" si="25"/>
        <v>0.60367630904430614</v>
      </c>
      <c r="G96">
        <v>0.30290343408256326</v>
      </c>
      <c r="Y96">
        <f t="shared" si="34"/>
        <v>89.351545840875346</v>
      </c>
      <c r="Z96">
        <f t="shared" si="35"/>
        <v>175.7960065667973</v>
      </c>
      <c r="AA96">
        <f t="shared" si="36"/>
        <v>135.64128574821021</v>
      </c>
      <c r="AB96">
        <v>191.22</v>
      </c>
      <c r="AC96">
        <f>Y96/GGDP!$G96</f>
        <v>0.16073023662261041</v>
      </c>
      <c r="AD96">
        <f>Z96/GGDP!$G96</f>
        <v>0.31623105640624799</v>
      </c>
      <c r="AE96">
        <f>AA96/GGDP!$G96</f>
        <v>0.24399864321240888</v>
      </c>
      <c r="AF96">
        <f>AB96/GGDP!$G96</f>
        <v>0.34397654296558799</v>
      </c>
      <c r="AI96">
        <v>2088</v>
      </c>
      <c r="AJ96">
        <v>91.9</v>
      </c>
      <c r="AK96" s="5">
        <f>AJ96/GGDP!G96</f>
        <v>0.16531452933028729</v>
      </c>
      <c r="AM96">
        <v>191.69</v>
      </c>
      <c r="AN96" s="4">
        <f t="shared" si="26"/>
        <v>99.789999999999992</v>
      </c>
      <c r="AO96" s="6">
        <f>AM96/GGDP!G96</f>
        <v>0.34482200356172765</v>
      </c>
      <c r="AP96" s="13">
        <f t="shared" si="27"/>
        <v>2.085854189336235</v>
      </c>
      <c r="AQ96">
        <v>139.51</v>
      </c>
      <c r="AR96" s="6">
        <f>AQ96/GGDP!G96</f>
        <v>0.2509578888669029</v>
      </c>
      <c r="AT96">
        <v>2088</v>
      </c>
      <c r="AU96">
        <v>214.16</v>
      </c>
      <c r="AV96">
        <f t="shared" si="28"/>
        <v>74.650000000000006</v>
      </c>
      <c r="AW96" s="6">
        <f>AU96/GGDP!G96</f>
        <v>0.38524221546653237</v>
      </c>
      <c r="AX96">
        <f t="shared" si="29"/>
        <v>1.5350870905311449</v>
      </c>
      <c r="AY96">
        <v>180.81</v>
      </c>
      <c r="AZ96" s="8">
        <f>AY96/GGDP!G96</f>
        <v>0.32525049018726054</v>
      </c>
      <c r="BB96">
        <v>2088</v>
      </c>
      <c r="BC96">
        <v>192.02</v>
      </c>
      <c r="BD96">
        <f t="shared" si="30"/>
        <v>11.210000000000008</v>
      </c>
      <c r="BE96" s="4">
        <f>BC96/GGDP!G96</f>
        <v>0.34541562483135763</v>
      </c>
      <c r="BF96">
        <f t="shared" si="31"/>
        <v>1.0619987832531388</v>
      </c>
      <c r="BH96">
        <v>191.22</v>
      </c>
      <c r="BK96">
        <v>300.25</v>
      </c>
      <c r="BL96">
        <f t="shared" si="32"/>
        <v>109.03</v>
      </c>
      <c r="BM96" s="8">
        <f>BK96/GGDP!G96</f>
        <v>0.54010541274666768</v>
      </c>
      <c r="BO96">
        <f t="shared" si="33"/>
        <v>1.5701809434159606</v>
      </c>
    </row>
    <row r="97" spans="1:67" x14ac:dyDescent="0.35">
      <c r="A97">
        <v>90</v>
      </c>
      <c r="B97">
        <v>2089</v>
      </c>
      <c r="C97">
        <v>0.13454831978754761</v>
      </c>
      <c r="D97">
        <v>0.26293902207695563</v>
      </c>
      <c r="E97">
        <v>0.20409145958881125</v>
      </c>
      <c r="F97">
        <f t="shared" si="25"/>
        <v>0.60157880145331455</v>
      </c>
      <c r="G97">
        <v>0.3070304596492282</v>
      </c>
      <c r="Y97">
        <f t="shared" si="34"/>
        <v>89.6821173924085</v>
      </c>
      <c r="Z97">
        <f t="shared" si="35"/>
        <v>175.2126450052682</v>
      </c>
      <c r="AA97">
        <f t="shared" si="36"/>
        <v>136.02047076320414</v>
      </c>
      <c r="AB97">
        <v>193.41</v>
      </c>
      <c r="AC97">
        <f>Y97/GGDP!$G97</f>
        <v>0.15918301246456007</v>
      </c>
      <c r="AD97">
        <f>Z97/GGDP!$G97</f>
        <v>0.31099708018471789</v>
      </c>
      <c r="AE97">
        <f>AA97/GGDP!$G97</f>
        <v>0.24143217089973934</v>
      </c>
      <c r="AF97">
        <f>AB97/GGDP!$G97</f>
        <v>0.34329682812971474</v>
      </c>
      <c r="AI97">
        <v>2089</v>
      </c>
      <c r="AJ97">
        <v>92.24</v>
      </c>
      <c r="AK97" s="5">
        <f>AJ97/GGDP!G97</f>
        <v>0.16372317577521786</v>
      </c>
      <c r="AM97">
        <v>192.36</v>
      </c>
      <c r="AN97" s="4">
        <f t="shared" si="26"/>
        <v>100.12000000000002</v>
      </c>
      <c r="AO97" s="6">
        <f>AM97/GGDP!G97</f>
        <v>0.34143311027884771</v>
      </c>
      <c r="AP97" s="13">
        <f t="shared" si="27"/>
        <v>2.0854293148308765</v>
      </c>
      <c r="AQ97">
        <v>139.9</v>
      </c>
      <c r="AR97" s="6">
        <f>AQ97/GGDP!G97</f>
        <v>0.24831821651076522</v>
      </c>
      <c r="AT97">
        <v>2089</v>
      </c>
      <c r="AU97">
        <v>214.7</v>
      </c>
      <c r="AV97">
        <f t="shared" si="28"/>
        <v>74.799999999999983</v>
      </c>
      <c r="AW97" s="6">
        <f>AU97/GGDP!G97</f>
        <v>0.38108592626777188</v>
      </c>
      <c r="AX97">
        <f t="shared" si="29"/>
        <v>1.5346676197283773</v>
      </c>
      <c r="AY97">
        <v>180.21</v>
      </c>
      <c r="AZ97" s="8">
        <f>AY97/GGDP!G97</f>
        <v>0.319867232290243</v>
      </c>
      <c r="BB97">
        <v>2089</v>
      </c>
      <c r="BC97">
        <v>191.35</v>
      </c>
      <c r="BD97">
        <f t="shared" si="30"/>
        <v>11.139999999999986</v>
      </c>
      <c r="BE97" s="4">
        <f>BC97/GGDP!G97</f>
        <v>0.33964039120325173</v>
      </c>
      <c r="BF97">
        <f t="shared" si="31"/>
        <v>1.0618167693246767</v>
      </c>
      <c r="BH97">
        <v>193.41</v>
      </c>
      <c r="BK97">
        <v>306.52999999999997</v>
      </c>
      <c r="BL97">
        <f t="shared" si="32"/>
        <v>113.11999999999998</v>
      </c>
      <c r="BM97" s="8">
        <f>BK97/GGDP!G97</f>
        <v>0.54408136459646073</v>
      </c>
      <c r="BO97">
        <f t="shared" si="33"/>
        <v>1.5848715164676075</v>
      </c>
    </row>
    <row r="98" spans="1:67" x14ac:dyDescent="0.35">
      <c r="A98">
        <v>91</v>
      </c>
      <c r="B98">
        <v>2090</v>
      </c>
      <c r="C98">
        <v>0.13452145598325385</v>
      </c>
      <c r="D98">
        <v>0.2611204791254797</v>
      </c>
      <c r="E98">
        <v>0.20387545063379461</v>
      </c>
      <c r="F98">
        <f t="shared" si="25"/>
        <v>0.59951738574252822</v>
      </c>
      <c r="G98">
        <v>0.31118801149528158</v>
      </c>
      <c r="Y98">
        <f t="shared" si="34"/>
        <v>90.002966251249518</v>
      </c>
      <c r="Z98">
        <f t="shared" si="35"/>
        <v>174.65845152181552</v>
      </c>
      <c r="AA98">
        <f t="shared" si="36"/>
        <v>136.3899330855059</v>
      </c>
      <c r="AB98">
        <v>195.6</v>
      </c>
      <c r="AC98">
        <f>Y98/GGDP!$G98</f>
        <v>0.15763997311670142</v>
      </c>
      <c r="AD98">
        <f>Z98/GGDP!$G98</f>
        <v>0.30591384650193632</v>
      </c>
      <c r="AE98">
        <f>AA98/GGDP!$G98</f>
        <v>0.23888663096911389</v>
      </c>
      <c r="AF98">
        <f>AB98/GGDP!$G98</f>
        <v>0.34259291694398708</v>
      </c>
      <c r="AI98">
        <v>2090</v>
      </c>
      <c r="AJ98">
        <v>92.57</v>
      </c>
      <c r="AK98" s="5">
        <f>AJ98/GGDP!G98</f>
        <v>0.16213612638806177</v>
      </c>
      <c r="AM98">
        <v>193.02</v>
      </c>
      <c r="AN98" s="4">
        <f t="shared" si="26"/>
        <v>100.45000000000002</v>
      </c>
      <c r="AO98" s="6">
        <f>AM98/GGDP!G98</f>
        <v>0.33807405331558482</v>
      </c>
      <c r="AP98" s="13">
        <f t="shared" si="27"/>
        <v>2.0851247704439886</v>
      </c>
      <c r="AQ98">
        <v>140.28</v>
      </c>
      <c r="AR98" s="6">
        <f>AQ98/GGDP!G98</f>
        <v>0.24570007356289625</v>
      </c>
      <c r="AT98">
        <v>2090</v>
      </c>
      <c r="AU98">
        <v>215.22</v>
      </c>
      <c r="AV98">
        <f t="shared" si="28"/>
        <v>74.94</v>
      </c>
      <c r="AW98" s="6">
        <f>AU98/GGDP!G98</f>
        <v>0.37695729849020909</v>
      </c>
      <c r="AX98">
        <f t="shared" si="29"/>
        <v>1.5342172797262617</v>
      </c>
      <c r="AY98">
        <v>179.64</v>
      </c>
      <c r="AZ98" s="8">
        <f>AY98/GGDP!G98</f>
        <v>0.31463901635898689</v>
      </c>
      <c r="BB98">
        <v>2090</v>
      </c>
      <c r="BC98">
        <v>190.71</v>
      </c>
      <c r="BD98">
        <f t="shared" si="30"/>
        <v>11.070000000000022</v>
      </c>
      <c r="BE98" s="4">
        <f>BC98/GGDP!G98</f>
        <v>0.33402809402038741</v>
      </c>
      <c r="BF98">
        <f t="shared" si="31"/>
        <v>1.061623246492986</v>
      </c>
      <c r="BH98">
        <v>195.6</v>
      </c>
      <c r="BK98">
        <v>312.94</v>
      </c>
      <c r="BL98">
        <f t="shared" si="32"/>
        <v>117.34</v>
      </c>
      <c r="BM98" s="8">
        <f>BK98/GGDP!G98</f>
        <v>0.54811363715977157</v>
      </c>
      <c r="BO98">
        <f t="shared" si="33"/>
        <v>1.5998977505112475</v>
      </c>
    </row>
    <row r="99" spans="1:67" x14ac:dyDescent="0.35">
      <c r="A99">
        <v>92</v>
      </c>
      <c r="B99">
        <v>2091</v>
      </c>
      <c r="C99">
        <v>0.13448031165370522</v>
      </c>
      <c r="D99">
        <v>0.25933006039014639</v>
      </c>
      <c r="E99">
        <v>0.20364658006401068</v>
      </c>
      <c r="F99">
        <f t="shared" si="25"/>
        <v>0.59745695210786232</v>
      </c>
      <c r="G99">
        <v>0.31537330082231813</v>
      </c>
      <c r="Y99">
        <f t="shared" si="34"/>
        <v>90.323815110090536</v>
      </c>
      <c r="Z99">
        <f t="shared" si="35"/>
        <v>174.11398073105505</v>
      </c>
      <c r="AA99">
        <f t="shared" si="36"/>
        <v>136.73995002242336</v>
      </c>
      <c r="AB99">
        <v>197.78</v>
      </c>
      <c r="AC99">
        <f>Y99/GGDP!$G99</f>
        <v>0.15612371678724124</v>
      </c>
      <c r="AD99">
        <f>Z99/GGDP!$G99</f>
        <v>0.30095409259697697</v>
      </c>
      <c r="AE99">
        <f>AA99/GGDP!$G99</f>
        <v>0.23635349331493652</v>
      </c>
      <c r="AF99">
        <f>AB99/GGDP!$G99</f>
        <v>0.34186054551111422</v>
      </c>
      <c r="AI99">
        <v>2091</v>
      </c>
      <c r="AJ99">
        <v>92.9</v>
      </c>
      <c r="AK99" s="5">
        <f>AJ99/GGDP!G99</f>
        <v>0.1605766239153732</v>
      </c>
      <c r="AM99">
        <v>193.67</v>
      </c>
      <c r="AN99" s="4">
        <f t="shared" si="26"/>
        <v>100.76999999999998</v>
      </c>
      <c r="AO99" s="6">
        <f>AM99/GGDP!G99</f>
        <v>0.33475645590624675</v>
      </c>
      <c r="AP99" s="13">
        <f t="shared" si="27"/>
        <v>2.0847147470398277</v>
      </c>
      <c r="AQ99">
        <v>140.63999999999999</v>
      </c>
      <c r="AR99" s="6">
        <f>AQ99/GGDP!G99</f>
        <v>0.24309468662495246</v>
      </c>
      <c r="AT99">
        <v>2091</v>
      </c>
      <c r="AU99">
        <v>215.73</v>
      </c>
      <c r="AV99">
        <f t="shared" si="28"/>
        <v>75.09</v>
      </c>
      <c r="AW99" s="6">
        <f>AU99/GGDP!G99</f>
        <v>0.37288692225256681</v>
      </c>
      <c r="AX99">
        <f t="shared" si="29"/>
        <v>1.5339163822525599</v>
      </c>
      <c r="AY99">
        <v>179.08</v>
      </c>
      <c r="AZ99" s="8">
        <f>AY99/GGDP!G99</f>
        <v>0.30953780205344494</v>
      </c>
      <c r="BB99">
        <v>2091</v>
      </c>
      <c r="BC99">
        <v>190.08</v>
      </c>
      <c r="BD99">
        <f t="shared" si="30"/>
        <v>11</v>
      </c>
      <c r="BE99" s="4">
        <f>BC99/GGDP!G99</f>
        <v>0.32855118055795629</v>
      </c>
      <c r="BF99">
        <f t="shared" si="31"/>
        <v>1.0614250614250613</v>
      </c>
      <c r="BH99">
        <v>197.78</v>
      </c>
      <c r="BK99">
        <v>319.47000000000003</v>
      </c>
      <c r="BL99">
        <f t="shared" si="32"/>
        <v>121.69000000000003</v>
      </c>
      <c r="BM99" s="8">
        <f>BK99/GGDP!G99</f>
        <v>0.55220036643965853</v>
      </c>
      <c r="BO99">
        <f t="shared" si="33"/>
        <v>1.6152796035999597</v>
      </c>
    </row>
    <row r="100" spans="1:67" x14ac:dyDescent="0.35">
      <c r="A100">
        <v>93</v>
      </c>
      <c r="B100">
        <v>2092</v>
      </c>
      <c r="C100">
        <v>0.13445196289189307</v>
      </c>
      <c r="D100">
        <v>0.25759258992079176</v>
      </c>
      <c r="E100">
        <v>0.2034020573934873</v>
      </c>
      <c r="F100">
        <f t="shared" si="25"/>
        <v>0.59544661020617207</v>
      </c>
      <c r="G100">
        <v>0.31957863792258695</v>
      </c>
      <c r="Y100">
        <f t="shared" si="34"/>
        <v>90.634941276239388</v>
      </c>
      <c r="Z100">
        <f t="shared" si="35"/>
        <v>173.598678018371</v>
      </c>
      <c r="AA100">
        <f t="shared" si="36"/>
        <v>137.09968965203299</v>
      </c>
      <c r="AB100">
        <v>199.96</v>
      </c>
      <c r="AC100">
        <f>Y100/GGDP!$G100</f>
        <v>0.15461172835031708</v>
      </c>
      <c r="AD100">
        <f>Z100/GGDP!$G100</f>
        <v>0.29613735353946707</v>
      </c>
      <c r="AE100">
        <f>AA100/GGDP!$G100</f>
        <v>0.23387470301092267</v>
      </c>
      <c r="AF100">
        <f>AB100/GGDP!$G100</f>
        <v>0.34110642943655001</v>
      </c>
      <c r="AI100">
        <v>2092</v>
      </c>
      <c r="AJ100">
        <v>93.22</v>
      </c>
      <c r="AK100" s="5">
        <f>AJ100/GGDP!G100</f>
        <v>0.15902151106258849</v>
      </c>
      <c r="AM100">
        <v>194.31</v>
      </c>
      <c r="AN100" s="4">
        <f t="shared" si="26"/>
        <v>101.09</v>
      </c>
      <c r="AO100" s="6">
        <f>AM100/GGDP!G100</f>
        <v>0.3314682451681138</v>
      </c>
      <c r="AP100" s="13">
        <f t="shared" si="27"/>
        <v>2.084423943359794</v>
      </c>
      <c r="AQ100">
        <v>141.01</v>
      </c>
      <c r="AR100" s="6">
        <f>AQ100/GGDP!G100</f>
        <v>0.24054519711366232</v>
      </c>
      <c r="AT100">
        <v>2092</v>
      </c>
      <c r="AU100">
        <v>216.22</v>
      </c>
      <c r="AV100">
        <f t="shared" si="28"/>
        <v>75.210000000000008</v>
      </c>
      <c r="AW100" s="6">
        <f>AU100/GGDP!G100</f>
        <v>0.36884392964978419</v>
      </c>
      <c r="AX100">
        <f t="shared" si="29"/>
        <v>1.533366427912914</v>
      </c>
      <c r="AY100">
        <v>178.55</v>
      </c>
      <c r="AZ100" s="8">
        <f>AY100/GGDP!G100</f>
        <v>0.30458368161580324</v>
      </c>
      <c r="BB100">
        <v>2092</v>
      </c>
      <c r="BC100">
        <v>189.48</v>
      </c>
      <c r="BD100">
        <f t="shared" si="30"/>
        <v>10.929999999999978</v>
      </c>
      <c r="BE100" s="4">
        <f>BC100/GGDP!G100</f>
        <v>0.32322887702359221</v>
      </c>
      <c r="BF100">
        <f t="shared" si="31"/>
        <v>1.0612153458415008</v>
      </c>
      <c r="BH100">
        <v>199.96</v>
      </c>
      <c r="BK100">
        <v>326.13</v>
      </c>
      <c r="BL100">
        <f t="shared" si="32"/>
        <v>126.16999999999999</v>
      </c>
      <c r="BM100" s="8">
        <f>BK100/GGDP!G100</f>
        <v>0.55633646645400103</v>
      </c>
      <c r="BO100">
        <f t="shared" si="33"/>
        <v>1.6309761952390478</v>
      </c>
    </row>
    <row r="101" spans="1:67" x14ac:dyDescent="0.35">
      <c r="A101">
        <v>94</v>
      </c>
      <c r="B101">
        <v>2093</v>
      </c>
      <c r="C101">
        <v>0.13441802972374736</v>
      </c>
      <c r="D101">
        <v>0.25588581941529881</v>
      </c>
      <c r="E101">
        <v>0.20315060223646764</v>
      </c>
      <c r="F101">
        <f t="shared" si="25"/>
        <v>0.59345445137551378</v>
      </c>
      <c r="G101">
        <v>0.32377886280078594</v>
      </c>
      <c r="Y101">
        <f t="shared" si="34"/>
        <v>90.955790135080392</v>
      </c>
      <c r="Z101">
        <f t="shared" si="35"/>
        <v>173.10282069107123</v>
      </c>
      <c r="AA101">
        <f t="shared" si="36"/>
        <v>137.43998389625833</v>
      </c>
      <c r="AB101">
        <v>202.14</v>
      </c>
      <c r="AC101">
        <f>Y101/GGDP!$G101</f>
        <v>0.15313711614627559</v>
      </c>
      <c r="AD101">
        <f>Z101/GGDP!$G101</f>
        <v>0.29144342232691511</v>
      </c>
      <c r="AE101">
        <f>AA101/GGDP!$G101</f>
        <v>0.2313999223777394</v>
      </c>
      <c r="AF101">
        <f>AB101/GGDP!$G101</f>
        <v>0.34033167775065237</v>
      </c>
      <c r="AI101">
        <v>2093</v>
      </c>
      <c r="AJ101">
        <v>93.55</v>
      </c>
      <c r="AK101" s="5">
        <f>AJ101/GGDP!G101</f>
        <v>0.15750484047478741</v>
      </c>
      <c r="AM101">
        <v>194.95</v>
      </c>
      <c r="AN101" s="4">
        <f t="shared" si="26"/>
        <v>101.39999999999999</v>
      </c>
      <c r="AO101" s="6">
        <f>AM101/GGDP!G101</f>
        <v>0.32822628167354151</v>
      </c>
      <c r="AP101" s="13">
        <f t="shared" si="27"/>
        <v>2.083912346338856</v>
      </c>
      <c r="AQ101">
        <v>141.36000000000001</v>
      </c>
      <c r="AR101" s="6">
        <f>AQ101/GGDP!G101</f>
        <v>0.23799983163565958</v>
      </c>
      <c r="AT101">
        <v>2093</v>
      </c>
      <c r="AU101">
        <v>216.71</v>
      </c>
      <c r="AV101">
        <f t="shared" si="28"/>
        <v>75.349999999999994</v>
      </c>
      <c r="AW101" s="6">
        <f>AU101/GGDP!G101</f>
        <v>0.36486236215169626</v>
      </c>
      <c r="AX101">
        <f t="shared" si="29"/>
        <v>1.5330362195812111</v>
      </c>
      <c r="AY101">
        <v>178.04</v>
      </c>
      <c r="AZ101" s="8">
        <f>AY101/GGDP!G101</f>
        <v>0.29975587170637258</v>
      </c>
      <c r="BB101">
        <v>2093</v>
      </c>
      <c r="BC101">
        <v>188.91</v>
      </c>
      <c r="BD101">
        <f t="shared" si="30"/>
        <v>10.870000000000005</v>
      </c>
      <c r="BE101" s="4">
        <f>BC101/GGDP!G101</f>
        <v>0.31805707551140666</v>
      </c>
      <c r="BF101">
        <f t="shared" si="31"/>
        <v>1.0610536957986969</v>
      </c>
      <c r="BH101">
        <v>202.14</v>
      </c>
      <c r="BK101">
        <v>332.89</v>
      </c>
      <c r="BL101">
        <f t="shared" si="32"/>
        <v>130.75</v>
      </c>
      <c r="BM101" s="8">
        <f>BK101/GGDP!G101</f>
        <v>0.56046805286640278</v>
      </c>
      <c r="BO101">
        <f t="shared" si="33"/>
        <v>1.6468289304442465</v>
      </c>
    </row>
    <row r="102" spans="1:67" x14ac:dyDescent="0.35">
      <c r="A102">
        <v>95</v>
      </c>
      <c r="B102">
        <v>2094</v>
      </c>
      <c r="C102">
        <v>0.13437003307702222</v>
      </c>
      <c r="D102">
        <v>0.25422054211950684</v>
      </c>
      <c r="E102">
        <v>0.20288672193822757</v>
      </c>
      <c r="F102">
        <f t="shared" si="25"/>
        <v>0.59147729713475661</v>
      </c>
      <c r="G102">
        <v>0.32794307891332475</v>
      </c>
      <c r="Y102">
        <f t="shared" si="34"/>
        <v>91.266916301229259</v>
      </c>
      <c r="Z102">
        <f t="shared" si="35"/>
        <v>172.62640874915581</v>
      </c>
      <c r="AA102">
        <f t="shared" si="36"/>
        <v>137.79000083317578</v>
      </c>
      <c r="AB102">
        <v>204.32</v>
      </c>
      <c r="AC102">
        <f>Y102/GGDP!$G102</f>
        <v>0.15167167929874906</v>
      </c>
      <c r="AD102">
        <f>Z102/GGDP!$G102</f>
        <v>0.286878732923116</v>
      </c>
      <c r="AE102">
        <f>AA102/GGDP!$G102</f>
        <v>0.22898594215637283</v>
      </c>
      <c r="AF102">
        <f>AB102/GGDP!$G102</f>
        <v>0.33954864227074816</v>
      </c>
      <c r="AI102">
        <v>2094</v>
      </c>
      <c r="AJ102">
        <v>93.87</v>
      </c>
      <c r="AK102" s="5">
        <f>AJ102/GGDP!G102</f>
        <v>0.15599760693987436</v>
      </c>
      <c r="AM102">
        <v>195.59</v>
      </c>
      <c r="AN102" s="4">
        <f t="shared" si="26"/>
        <v>101.72</v>
      </c>
      <c r="AO102" s="6">
        <f>AM102/GGDP!G102</f>
        <v>0.32504071525908201</v>
      </c>
      <c r="AP102" s="13">
        <f t="shared" si="27"/>
        <v>2.083626291679983</v>
      </c>
      <c r="AQ102">
        <v>141.72</v>
      </c>
      <c r="AR102" s="6">
        <f>AQ102/GGDP!G102</f>
        <v>0.23551700069797588</v>
      </c>
      <c r="AT102">
        <v>2094</v>
      </c>
      <c r="AU102">
        <v>217.19</v>
      </c>
      <c r="AV102">
        <f t="shared" si="28"/>
        <v>75.47</v>
      </c>
      <c r="AW102" s="6">
        <f>AU102/GGDP!G102</f>
        <v>0.36093661714361686</v>
      </c>
      <c r="AX102">
        <f t="shared" si="29"/>
        <v>1.5325289302850691</v>
      </c>
      <c r="AY102">
        <v>177.55</v>
      </c>
      <c r="AZ102" s="8">
        <f>AY102/GGDP!G102</f>
        <v>0.29506098979625756</v>
      </c>
      <c r="BB102">
        <v>2094</v>
      </c>
      <c r="BC102">
        <v>188.36</v>
      </c>
      <c r="BD102">
        <f t="shared" si="30"/>
        <v>10.810000000000002</v>
      </c>
      <c r="BE102" s="4">
        <f>BC102/GGDP!G102</f>
        <v>0.31302555921161968</v>
      </c>
      <c r="BF102">
        <f t="shared" si="31"/>
        <v>1.0608842579555056</v>
      </c>
      <c r="BH102">
        <v>204.32</v>
      </c>
      <c r="BK102">
        <v>339.69</v>
      </c>
      <c r="BL102">
        <f t="shared" si="32"/>
        <v>135.37</v>
      </c>
      <c r="BM102" s="8">
        <f>BK102/GGDP!G102</f>
        <v>0.56451291255359459</v>
      </c>
      <c r="BO102">
        <f t="shared" si="33"/>
        <v>1.6625391542678152</v>
      </c>
    </row>
    <row r="103" spans="1:67" x14ac:dyDescent="0.35">
      <c r="A103">
        <v>96</v>
      </c>
      <c r="B103">
        <v>2095</v>
      </c>
      <c r="C103">
        <v>0.13432516475052064</v>
      </c>
      <c r="D103">
        <v>0.25257467263857586</v>
      </c>
      <c r="E103">
        <v>0.20262174421590162</v>
      </c>
      <c r="F103">
        <f t="shared" si="25"/>
        <v>0.58952158160499812</v>
      </c>
      <c r="G103">
        <v>0.33202687033434586</v>
      </c>
      <c r="Y103">
        <f t="shared" si="34"/>
        <v>91.587765160070276</v>
      </c>
      <c r="Z103">
        <f t="shared" si="35"/>
        <v>172.16944219262467</v>
      </c>
      <c r="AA103">
        <f t="shared" si="36"/>
        <v>138.13029507740109</v>
      </c>
      <c r="AB103">
        <v>206.5</v>
      </c>
      <c r="AC103">
        <f>Y103/GGDP!$G103</f>
        <v>0.15023993235030639</v>
      </c>
      <c r="AD103">
        <f>Z103/GGDP!$G103</f>
        <v>0.28242555435872879</v>
      </c>
      <c r="AE103">
        <f>AA103/GGDP!$G103</f>
        <v>0.22658797440560535</v>
      </c>
      <c r="AF103">
        <f>AB103/GGDP!$G103</f>
        <v>0.33874116238250684</v>
      </c>
      <c r="AI103">
        <v>2095</v>
      </c>
      <c r="AJ103">
        <v>94.2</v>
      </c>
      <c r="AK103" s="5">
        <f>AJ103/GGDP!G103</f>
        <v>0.15452502419579731</v>
      </c>
      <c r="AM103">
        <v>196.23</v>
      </c>
      <c r="AN103" s="4">
        <f t="shared" si="26"/>
        <v>102.02999999999999</v>
      </c>
      <c r="AO103" s="6">
        <f>AM103/GGDP!G103</f>
        <v>0.32189432588048095</v>
      </c>
      <c r="AP103" s="13">
        <f t="shared" si="27"/>
        <v>2.0831210191082801</v>
      </c>
      <c r="AQ103">
        <v>142.07</v>
      </c>
      <c r="AR103" s="6">
        <f>AQ103/GGDP!G103</f>
        <v>0.23305063893308836</v>
      </c>
      <c r="AT103">
        <v>2095</v>
      </c>
      <c r="AU103">
        <v>217.67</v>
      </c>
      <c r="AV103">
        <f t="shared" si="28"/>
        <v>75.599999999999994</v>
      </c>
      <c r="AW103" s="6">
        <f>AU103/GGDP!G103</f>
        <v>0.35706435261888747</v>
      </c>
      <c r="AX103">
        <f t="shared" si="29"/>
        <v>1.5321320475821778</v>
      </c>
      <c r="AY103">
        <v>177.08</v>
      </c>
      <c r="AZ103" s="8">
        <f>AY103/GGDP!G103</f>
        <v>0.29048079919948822</v>
      </c>
      <c r="BB103">
        <v>2095</v>
      </c>
      <c r="BC103">
        <v>187.83</v>
      </c>
      <c r="BD103">
        <f t="shared" si="30"/>
        <v>10.75</v>
      </c>
      <c r="BE103" s="4">
        <f>BC103/GGDP!G103</f>
        <v>0.30811502435983662</v>
      </c>
      <c r="BF103">
        <f t="shared" si="31"/>
        <v>1.0607070250734132</v>
      </c>
      <c r="BH103">
        <v>206.5</v>
      </c>
      <c r="BK103">
        <v>346.48</v>
      </c>
      <c r="BL103">
        <f t="shared" si="32"/>
        <v>139.98000000000002</v>
      </c>
      <c r="BM103" s="8">
        <f>BK103/GGDP!G103</f>
        <v>0.56836337986581587</v>
      </c>
      <c r="BO103">
        <f t="shared" si="33"/>
        <v>1.6778692493946732</v>
      </c>
    </row>
    <row r="104" spans="1:67" x14ac:dyDescent="0.35">
      <c r="A104">
        <v>97</v>
      </c>
      <c r="B104">
        <v>2096</v>
      </c>
      <c r="C104">
        <v>0.13426833773836927</v>
      </c>
      <c r="D104">
        <v>0.2509733708471879</v>
      </c>
      <c r="E104">
        <v>0.2023474578679626</v>
      </c>
      <c r="F104">
        <f t="shared" si="25"/>
        <v>0.58758916645351977</v>
      </c>
      <c r="G104">
        <v>0.33606019386075892</v>
      </c>
      <c r="Y104">
        <f t="shared" si="34"/>
        <v>91.90861401891128</v>
      </c>
      <c r="Z104">
        <f t="shared" si="35"/>
        <v>171.73192102147783</v>
      </c>
      <c r="AA104">
        <f t="shared" si="36"/>
        <v>138.47058932162639</v>
      </c>
      <c r="AB104">
        <v>208.68</v>
      </c>
      <c r="AC104">
        <f>Y104/GGDP!$G104</f>
        <v>0.14883263002430858</v>
      </c>
      <c r="AD104">
        <f>Z104/GGDP!$G104</f>
        <v>0.278094863442226</v>
      </c>
      <c r="AE104">
        <f>AA104/GGDP!$G104</f>
        <v>0.22423297543702556</v>
      </c>
      <c r="AF104">
        <f>AB104/GGDP!$G104</f>
        <v>0.33792690233672862</v>
      </c>
      <c r="AI104">
        <v>2096</v>
      </c>
      <c r="AJ104">
        <v>94.53</v>
      </c>
      <c r="AK104" s="5">
        <f>AJ104/GGDP!G104</f>
        <v>0.15307758327530646</v>
      </c>
      <c r="AM104">
        <v>196.87</v>
      </c>
      <c r="AN104" s="4">
        <f t="shared" si="26"/>
        <v>102.34</v>
      </c>
      <c r="AO104" s="6">
        <f>AM104/GGDP!G104</f>
        <v>0.31880232539309833</v>
      </c>
      <c r="AP104" s="13">
        <f t="shared" si="27"/>
        <v>2.0826192743044536</v>
      </c>
      <c r="AQ104">
        <v>142.41999999999999</v>
      </c>
      <c r="AR104" s="6">
        <f>AQ104/GGDP!G104</f>
        <v>0.23062847149126356</v>
      </c>
      <c r="AT104">
        <v>2096</v>
      </c>
      <c r="AU104">
        <v>218.14</v>
      </c>
      <c r="AV104">
        <f t="shared" si="28"/>
        <v>75.72</v>
      </c>
      <c r="AW104" s="6">
        <f>AU104/GGDP!G104</f>
        <v>0.35324599614593621</v>
      </c>
      <c r="AX104">
        <f t="shared" si="29"/>
        <v>1.5316669007161916</v>
      </c>
      <c r="AY104">
        <v>176.63</v>
      </c>
      <c r="AZ104" s="8">
        <f>AY104/GGDP!G104</f>
        <v>0.28602658980130519</v>
      </c>
      <c r="BB104">
        <v>2096</v>
      </c>
      <c r="BC104">
        <v>187.33</v>
      </c>
      <c r="BD104">
        <f t="shared" si="30"/>
        <v>10.700000000000017</v>
      </c>
      <c r="BE104" s="4">
        <f>BC104/GGDP!G104</f>
        <v>0.30335368322186779</v>
      </c>
      <c r="BF104">
        <f t="shared" si="31"/>
        <v>1.0605786106550417</v>
      </c>
      <c r="BH104">
        <v>208.68</v>
      </c>
      <c r="BK104">
        <v>353.29</v>
      </c>
      <c r="BL104">
        <f t="shared" si="32"/>
        <v>144.61000000000001</v>
      </c>
      <c r="BM104" s="8">
        <f>BK104/GGDP!G104</f>
        <v>0.57210176023836901</v>
      </c>
      <c r="BO104">
        <f t="shared" si="33"/>
        <v>1.6929748897834005</v>
      </c>
    </row>
    <row r="105" spans="1:67" x14ac:dyDescent="0.35">
      <c r="A105">
        <v>98</v>
      </c>
      <c r="B105">
        <v>2097</v>
      </c>
      <c r="C105">
        <v>0.1342203977634652</v>
      </c>
      <c r="D105">
        <v>0.24941609455729347</v>
      </c>
      <c r="E105">
        <v>0.20205251610163494</v>
      </c>
      <c r="F105">
        <f t="shared" si="25"/>
        <v>0.58568900842239358</v>
      </c>
      <c r="G105">
        <v>0.34005929674812102</v>
      </c>
      <c r="Y105">
        <f t="shared" si="34"/>
        <v>92.219740185060132</v>
      </c>
      <c r="Z105">
        <f t="shared" si="35"/>
        <v>171.32356792840747</v>
      </c>
      <c r="AA105">
        <f t="shared" si="36"/>
        <v>138.81088356585173</v>
      </c>
      <c r="AB105">
        <v>210.86</v>
      </c>
      <c r="AC105">
        <f>Y105/GGDP!$G105</f>
        <v>0.14742892343180095</v>
      </c>
      <c r="AD105">
        <f>Z105/GGDP!$G105</f>
        <v>0.27388983234494096</v>
      </c>
      <c r="AE105">
        <f>AA105/GGDP!$G105</f>
        <v>0.2219127822705137</v>
      </c>
      <c r="AF105">
        <f>AB105/GGDP!$G105</f>
        <v>0.33709553651362067</v>
      </c>
      <c r="AI105">
        <v>2097</v>
      </c>
      <c r="AJ105">
        <v>94.85</v>
      </c>
      <c r="AK105" s="5">
        <f>AJ105/GGDP!G105</f>
        <v>0.15163384064458371</v>
      </c>
      <c r="AM105">
        <v>197.51</v>
      </c>
      <c r="AN105" s="4">
        <f t="shared" si="26"/>
        <v>102.66</v>
      </c>
      <c r="AO105" s="6">
        <f>AM105/GGDP!G105</f>
        <v>0.31575329326000767</v>
      </c>
      <c r="AP105" s="13">
        <f t="shared" si="27"/>
        <v>2.0823405376910911</v>
      </c>
      <c r="AQ105">
        <v>142.77000000000001</v>
      </c>
      <c r="AR105" s="6">
        <f>AQ105/GGDP!G105</f>
        <v>0.22824210257066124</v>
      </c>
      <c r="AT105">
        <v>2097</v>
      </c>
      <c r="AU105">
        <v>218.6</v>
      </c>
      <c r="AV105">
        <f t="shared" si="28"/>
        <v>75.829999999999984</v>
      </c>
      <c r="AW105" s="6">
        <f>AU105/GGDP!G105</f>
        <v>0.34946924159099629</v>
      </c>
      <c r="AX105">
        <f t="shared" si="29"/>
        <v>1.5311339917349582</v>
      </c>
      <c r="AY105">
        <v>176.21</v>
      </c>
      <c r="AZ105" s="8">
        <f>AY105/GGDP!G105</f>
        <v>0.28170162424862516</v>
      </c>
      <c r="BB105">
        <v>2097</v>
      </c>
      <c r="BC105">
        <v>186.85</v>
      </c>
      <c r="BD105">
        <f t="shared" si="30"/>
        <v>10.639999999999986</v>
      </c>
      <c r="BE105" s="4">
        <f>BC105/GGDP!G105</f>
        <v>0.29871147205525</v>
      </c>
      <c r="BF105">
        <f t="shared" si="31"/>
        <v>1.0603824981556098</v>
      </c>
      <c r="BH105">
        <v>210.86</v>
      </c>
      <c r="BK105">
        <v>360.15</v>
      </c>
      <c r="BL105">
        <f t="shared" si="32"/>
        <v>149.28999999999996</v>
      </c>
      <c r="BM105" s="8">
        <f>BK105/GGDP!G105</f>
        <v>0.57576096687555955</v>
      </c>
      <c r="BO105">
        <f t="shared" si="33"/>
        <v>1.7080053115811438</v>
      </c>
    </row>
    <row r="106" spans="1:67" x14ac:dyDescent="0.35">
      <c r="A106">
        <v>99</v>
      </c>
      <c r="B106">
        <v>2098</v>
      </c>
      <c r="C106">
        <v>0.13415493950760035</v>
      </c>
      <c r="D106">
        <v>0.24787783073408731</v>
      </c>
      <c r="E106">
        <v>0.20175413858258839</v>
      </c>
      <c r="F106">
        <f t="shared" si="25"/>
        <v>0.58378690882427609</v>
      </c>
      <c r="G106">
        <v>0.34403966372062944</v>
      </c>
      <c r="Y106">
        <f t="shared" si="34"/>
        <v>92.54058904390115</v>
      </c>
      <c r="Z106">
        <f t="shared" si="35"/>
        <v>170.92493752802923</v>
      </c>
      <c r="AA106">
        <f t="shared" si="36"/>
        <v>139.14145511738491</v>
      </c>
      <c r="AB106">
        <v>213.05</v>
      </c>
      <c r="AC106">
        <f>Y106/GGDP!$G106</f>
        <v>0.1460644438473091</v>
      </c>
      <c r="AD106">
        <f>Z106/GGDP!$G106</f>
        <v>0.26978492570242635</v>
      </c>
      <c r="AE106">
        <f>AA106/GGDP!$G106</f>
        <v>0.21961843411418797</v>
      </c>
      <c r="AF106">
        <f>AB106/GGDP!$G106</f>
        <v>0.33627438600921777</v>
      </c>
      <c r="AI106">
        <v>2098</v>
      </c>
      <c r="AJ106">
        <v>95.18</v>
      </c>
      <c r="AK106" s="5">
        <f>AJ106/GGDP!G106</f>
        <v>0.15023044384115161</v>
      </c>
      <c r="AM106">
        <v>198.14</v>
      </c>
      <c r="AN106" s="4">
        <f t="shared" si="26"/>
        <v>102.95999999999998</v>
      </c>
      <c r="AO106" s="6">
        <f>AM106/GGDP!G106</f>
        <v>0.31274070332723025</v>
      </c>
      <c r="AP106" s="13">
        <f t="shared" si="27"/>
        <v>2.0817398613154019</v>
      </c>
      <c r="AQ106">
        <v>143.11000000000001</v>
      </c>
      <c r="AR106" s="6">
        <f>AQ106/GGDP!G106</f>
        <v>0.22588231580276535</v>
      </c>
      <c r="AT106">
        <v>2098</v>
      </c>
      <c r="AU106">
        <v>219.05</v>
      </c>
      <c r="AV106">
        <f t="shared" si="28"/>
        <v>75.94</v>
      </c>
      <c r="AW106" s="6">
        <f>AU106/GGDP!G106</f>
        <v>0.34574468085106386</v>
      </c>
      <c r="AX106">
        <f t="shared" si="29"/>
        <v>1.5306407658444552</v>
      </c>
      <c r="AY106">
        <v>175.8</v>
      </c>
      <c r="AZ106" s="8">
        <f>AY106/GGDP!G106</f>
        <v>0.27747963886609006</v>
      </c>
      <c r="BB106">
        <v>2098</v>
      </c>
      <c r="BC106">
        <v>186.39</v>
      </c>
      <c r="BD106">
        <f t="shared" si="30"/>
        <v>10.589999999999975</v>
      </c>
      <c r="BE106" s="4">
        <f>BC106/GGDP!G106</f>
        <v>0.29419470926194835</v>
      </c>
      <c r="BF106">
        <f t="shared" si="31"/>
        <v>1.0602389078498291</v>
      </c>
      <c r="BH106">
        <v>213.05</v>
      </c>
      <c r="BK106">
        <v>367.08</v>
      </c>
      <c r="BL106">
        <f t="shared" si="32"/>
        <v>154.02999999999997</v>
      </c>
      <c r="BM106" s="8">
        <f>BK106/GGDP!G106</f>
        <v>0.57939263842414301</v>
      </c>
      <c r="BO106">
        <f t="shared" si="33"/>
        <v>1.7229758272705935</v>
      </c>
    </row>
    <row r="107" spans="1:67" x14ac:dyDescent="0.35">
      <c r="A107">
        <v>100</v>
      </c>
      <c r="B107">
        <v>2099</v>
      </c>
      <c r="C107">
        <v>0.13409461205685713</v>
      </c>
      <c r="D107">
        <v>0.24637620091016352</v>
      </c>
      <c r="E107">
        <v>0.20144390134277207</v>
      </c>
      <c r="F107">
        <f t="shared" si="25"/>
        <v>0.58191471430979269</v>
      </c>
      <c r="G107">
        <v>0.34800688404111824</v>
      </c>
      <c r="Y107">
        <f t="shared" si="34"/>
        <v>92.851715210050003</v>
      </c>
      <c r="Z107">
        <f t="shared" si="35"/>
        <v>170.55547520572745</v>
      </c>
      <c r="AA107">
        <f t="shared" si="36"/>
        <v>139.46230397622588</v>
      </c>
      <c r="AB107">
        <v>215.25</v>
      </c>
      <c r="AC107">
        <f>Y107/GGDP!$G107</f>
        <v>0.14470773039827009</v>
      </c>
      <c r="AD107">
        <f>Z107/GGDP!$G107</f>
        <v>0.26580764467502138</v>
      </c>
      <c r="AE107">
        <f>AA107/GGDP!$G107</f>
        <v>0.21734949579400903</v>
      </c>
      <c r="AF107">
        <f>AB107/GGDP!$G107</f>
        <v>0.33546325878594252</v>
      </c>
      <c r="AI107">
        <v>2099</v>
      </c>
      <c r="AJ107">
        <v>95.5</v>
      </c>
      <c r="AK107" s="5">
        <f>AJ107/GGDP!G107</f>
        <v>0.14883503467622536</v>
      </c>
      <c r="AM107">
        <v>198.76</v>
      </c>
      <c r="AN107" s="4">
        <f t="shared" si="26"/>
        <v>103.25999999999999</v>
      </c>
      <c r="AO107" s="6">
        <f>AM107/GGDP!G107</f>
        <v>0.3097638899711681</v>
      </c>
      <c r="AP107" s="13">
        <f t="shared" si="27"/>
        <v>2.0812565445026179</v>
      </c>
      <c r="AQ107">
        <v>143.44</v>
      </c>
      <c r="AR107" s="6">
        <f>AQ107/GGDP!G107</f>
        <v>0.22354866360165199</v>
      </c>
      <c r="AT107">
        <v>2099</v>
      </c>
      <c r="AU107">
        <v>219.49</v>
      </c>
      <c r="AV107">
        <f t="shared" si="28"/>
        <v>76.050000000000011</v>
      </c>
      <c r="AW107" s="6">
        <f>AU107/GGDP!G107</f>
        <v>0.34207122262915923</v>
      </c>
      <c r="AX107">
        <f t="shared" si="29"/>
        <v>1.5301868377021752</v>
      </c>
      <c r="AY107">
        <v>175.42</v>
      </c>
      <c r="AZ107" s="8">
        <f>AY107/GGDP!G107</f>
        <v>0.2733889191927063</v>
      </c>
      <c r="BB107">
        <v>2099</v>
      </c>
      <c r="BC107">
        <v>185.96</v>
      </c>
      <c r="BD107">
        <f t="shared" si="30"/>
        <v>10.54000000000002</v>
      </c>
      <c r="BE107" s="4">
        <f>BC107/GGDP!G107</f>
        <v>0.28981531987843845</v>
      </c>
      <c r="BF107">
        <f t="shared" si="31"/>
        <v>1.0600843689431081</v>
      </c>
      <c r="BH107">
        <v>215.25</v>
      </c>
      <c r="BK107">
        <v>374.09</v>
      </c>
      <c r="BL107">
        <f t="shared" si="32"/>
        <v>158.83999999999997</v>
      </c>
      <c r="BM107" s="8">
        <f>BK107/GGDP!G107</f>
        <v>0.58301254578040984</v>
      </c>
      <c r="BO107">
        <f t="shared" si="33"/>
        <v>1.7379326364692218</v>
      </c>
    </row>
    <row r="108" spans="1:67" x14ac:dyDescent="0.35">
      <c r="A108">
        <v>101</v>
      </c>
      <c r="B108">
        <v>2100</v>
      </c>
      <c r="C108">
        <v>0.13401888772298004</v>
      </c>
      <c r="D108">
        <v>0.24491080797481635</v>
      </c>
      <c r="E108">
        <v>0.20110528156698143</v>
      </c>
      <c r="F108">
        <f t="shared" si="25"/>
        <v>0.58003497726477782</v>
      </c>
      <c r="G108">
        <v>0.35196025927499031</v>
      </c>
      <c r="Y108">
        <f t="shared" si="34"/>
        <v>93.162841376198855</v>
      </c>
      <c r="Z108">
        <f t="shared" si="35"/>
        <v>170.20545826880999</v>
      </c>
      <c r="AA108">
        <f t="shared" si="36"/>
        <v>139.78315283506691</v>
      </c>
      <c r="AB108">
        <v>217.46</v>
      </c>
      <c r="AC108">
        <f>Y108/GGDP!$G108</f>
        <v>0.14336935623674438</v>
      </c>
      <c r="AD108">
        <f>Z108/GGDP!$G108</f>
        <v>0.26193111566274757</v>
      </c>
      <c r="AE108">
        <f>AA108/GGDP!$G108</f>
        <v>0.2151138838045997</v>
      </c>
      <c r="AF108">
        <f>AB108/GGDP!$G108</f>
        <v>0.33465166741047386</v>
      </c>
      <c r="AI108">
        <v>2100</v>
      </c>
      <c r="AJ108">
        <v>95.82</v>
      </c>
      <c r="AK108" s="5">
        <f>AJ108/GGDP!G108</f>
        <v>0.14745848786568383</v>
      </c>
      <c r="AM108">
        <v>199.38</v>
      </c>
      <c r="AN108" s="4">
        <f t="shared" si="26"/>
        <v>103.56</v>
      </c>
      <c r="AO108" s="6">
        <f>AM108/GGDP!G108</f>
        <v>0.30682814976685496</v>
      </c>
      <c r="AP108" s="13">
        <f t="shared" ref="AP108" si="37">AM108/AJ108</f>
        <v>2.0807764558547279</v>
      </c>
      <c r="AQ108">
        <v>143.77000000000001</v>
      </c>
      <c r="AR108" s="6">
        <f>AQ108/GGDP!G108</f>
        <v>0.22124928825348952</v>
      </c>
      <c r="AT108">
        <v>2100</v>
      </c>
      <c r="AU108">
        <v>219.92</v>
      </c>
      <c r="AV108">
        <f t="shared" si="28"/>
        <v>76.149999999999977</v>
      </c>
      <c r="AW108" s="6">
        <f>AU108/GGDP!G108</f>
        <v>0.33843738939074497</v>
      </c>
      <c r="AX108">
        <f t="shared" si="29"/>
        <v>1.5296654378521248</v>
      </c>
      <c r="AY108">
        <v>175.06</v>
      </c>
      <c r="AZ108" s="8">
        <f>AY108/GGDP!G108</f>
        <v>0.26940182514888972</v>
      </c>
      <c r="BB108">
        <v>2100</v>
      </c>
      <c r="BC108">
        <v>185.55</v>
      </c>
      <c r="BD108">
        <f t="shared" si="30"/>
        <v>10.490000000000009</v>
      </c>
      <c r="BE108" s="4">
        <f>BC108/GGDP!G108</f>
        <v>0.28554500546313544</v>
      </c>
      <c r="BF108">
        <f t="shared" si="31"/>
        <v>1.0599223123500514</v>
      </c>
      <c r="BH108">
        <v>217.46</v>
      </c>
      <c r="BK108">
        <v>381.18</v>
      </c>
      <c r="BL108">
        <f t="shared" si="32"/>
        <v>163.72</v>
      </c>
      <c r="BM108" s="8">
        <f>BK108/GGDP!G108</f>
        <v>0.58660223757713803</v>
      </c>
      <c r="BO108">
        <f t="shared" si="33"/>
        <v>1.7528740917869954</v>
      </c>
    </row>
  </sheetData>
  <mergeCells count="15">
    <mergeCell ref="C6:G6"/>
    <mergeCell ref="AC6:AE6"/>
    <mergeCell ref="H6:J6"/>
    <mergeCell ref="L6:O6"/>
    <mergeCell ref="Q6:S6"/>
    <mergeCell ref="U6:W6"/>
    <mergeCell ref="Y6:AA6"/>
    <mergeCell ref="BB6:BE6"/>
    <mergeCell ref="BH6:BI6"/>
    <mergeCell ref="BK6:BM6"/>
    <mergeCell ref="AI6:AK6"/>
    <mergeCell ref="AM6:AO6"/>
    <mergeCell ref="AQ6:AR6"/>
    <mergeCell ref="AT6:AW6"/>
    <mergeCell ref="AY6:AZ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D6B16-CF62-4133-8538-83E21088107B}">
  <dimension ref="A5:DN135"/>
  <sheetViews>
    <sheetView topLeftCell="A5" workbookViewId="0">
      <pane xSplit="2" ySplit="3" topLeftCell="AR20" activePane="bottomRight" state="frozen"/>
      <selection activeCell="A5" sqref="A5"/>
      <selection pane="topRight" activeCell="C5" sqref="C5"/>
      <selection pane="bottomLeft" activeCell="A8" sqref="A8"/>
      <selection pane="bottomRight" activeCell="AZ35" sqref="AZ35"/>
    </sheetView>
  </sheetViews>
  <sheetFormatPr defaultRowHeight="14.5" x14ac:dyDescent="0.35"/>
  <cols>
    <col min="24" max="24" width="7.08984375" customWidth="1"/>
    <col min="36" max="36" width="9.453125" customWidth="1"/>
    <col min="37" max="37" width="10.81640625" style="17" customWidth="1"/>
    <col min="38" max="38" width="5.7265625" customWidth="1"/>
    <col min="39" max="39" width="8.7265625" style="36"/>
    <col min="40" max="40" width="10.08984375" style="36" bestFit="1" customWidth="1"/>
    <col min="41" max="41" width="11.81640625" style="36" bestFit="1" customWidth="1"/>
    <col min="42" max="42" width="8.36328125" style="17" customWidth="1"/>
    <col min="43" max="44" width="11.81640625" customWidth="1"/>
    <col min="45" max="45" width="5.54296875" customWidth="1"/>
    <col min="47" max="48" width="8.7265625" style="36"/>
    <col min="49" max="49" width="9.81640625" style="36" customWidth="1"/>
    <col min="50" max="50" width="5.1796875" customWidth="1"/>
    <col min="53" max="53" width="5.26953125" customWidth="1"/>
    <col min="57" max="57" width="11.08984375" customWidth="1"/>
    <col min="58" max="58" width="5.7265625" customWidth="1"/>
    <col min="61" max="61" width="10.08984375" customWidth="1"/>
    <col min="62" max="62" width="5.7265625" customWidth="1"/>
    <col min="64" max="64" width="8.7265625" style="36"/>
    <col min="65" max="65" width="9.81640625" customWidth="1"/>
    <col min="69" max="69" width="10" style="36" customWidth="1"/>
    <col min="70" max="70" width="9.54296875" customWidth="1"/>
  </cols>
  <sheetData>
    <row r="5" spans="1:115" x14ac:dyDescent="0.35">
      <c r="BY5" s="51" t="s">
        <v>80</v>
      </c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N5" s="52" t="s">
        <v>81</v>
      </c>
      <c r="CO5" s="52"/>
      <c r="CP5" s="52"/>
      <c r="CQ5" s="52"/>
      <c r="CR5" s="52"/>
      <c r="CS5" s="52"/>
      <c r="CT5" s="52"/>
      <c r="CU5" s="52"/>
      <c r="CV5" s="52"/>
      <c r="CW5" s="52"/>
      <c r="CX5" s="52"/>
      <c r="CY5" s="52"/>
      <c r="CZ5" s="52"/>
      <c r="DA5" s="52"/>
      <c r="DB5" s="52"/>
      <c r="DC5" s="52"/>
      <c r="DD5" s="52"/>
      <c r="DE5" s="52"/>
      <c r="DF5" s="52"/>
      <c r="DG5" s="52"/>
      <c r="DH5" s="52"/>
      <c r="DI5" s="52"/>
      <c r="DJ5" s="52"/>
      <c r="DK5" s="52"/>
    </row>
    <row r="6" spans="1:115" s="2" customFormat="1" ht="30.5" customHeight="1" x14ac:dyDescent="0.35">
      <c r="C6" s="48" t="s">
        <v>48</v>
      </c>
      <c r="D6" s="48"/>
      <c r="E6" s="48"/>
      <c r="F6" s="48"/>
      <c r="G6" s="48"/>
      <c r="H6" s="48" t="s">
        <v>23</v>
      </c>
      <c r="I6" s="48"/>
      <c r="J6" s="48"/>
      <c r="L6" s="48" t="s">
        <v>24</v>
      </c>
      <c r="M6" s="48"/>
      <c r="N6" s="48"/>
      <c r="O6" s="48"/>
      <c r="Q6" s="48" t="s">
        <v>26</v>
      </c>
      <c r="R6" s="48"/>
      <c r="S6" s="48"/>
      <c r="U6" s="48" t="s">
        <v>27</v>
      </c>
      <c r="V6" s="48"/>
      <c r="W6" s="48"/>
      <c r="Y6" s="48" t="s">
        <v>28</v>
      </c>
      <c r="Z6" s="48"/>
      <c r="AA6" s="48"/>
      <c r="AC6" s="48" t="s">
        <v>29</v>
      </c>
      <c r="AD6" s="48"/>
      <c r="AE6" s="48"/>
      <c r="AI6" s="47" t="s">
        <v>5</v>
      </c>
      <c r="AJ6" s="47"/>
      <c r="AK6" s="47"/>
      <c r="AL6"/>
      <c r="AM6" s="50" t="s">
        <v>9</v>
      </c>
      <c r="AN6" s="50"/>
      <c r="AO6" s="50"/>
      <c r="AP6" s="32"/>
      <c r="AQ6" s="47" t="s">
        <v>12</v>
      </c>
      <c r="AR6" s="47"/>
      <c r="AS6"/>
      <c r="AT6" s="47" t="s">
        <v>11</v>
      </c>
      <c r="AU6" s="47"/>
      <c r="AV6" s="47"/>
      <c r="AW6" s="47"/>
      <c r="AX6"/>
      <c r="AY6" s="47" t="s">
        <v>15</v>
      </c>
      <c r="AZ6" s="47"/>
      <c r="BA6"/>
      <c r="BB6" s="47" t="s">
        <v>14</v>
      </c>
      <c r="BC6" s="47"/>
      <c r="BD6" s="47"/>
      <c r="BE6" s="47"/>
      <c r="BF6"/>
      <c r="BG6"/>
      <c r="BH6" s="47" t="s">
        <v>33</v>
      </c>
      <c r="BI6" s="47"/>
      <c r="BJ6"/>
      <c r="BK6" s="47" t="s">
        <v>34</v>
      </c>
      <c r="BL6" s="47"/>
      <c r="BM6" s="47"/>
      <c r="BQ6" s="36" t="s">
        <v>79</v>
      </c>
      <c r="BR6"/>
      <c r="BS6"/>
      <c r="BT6"/>
      <c r="BU6"/>
      <c r="BY6" s="49" t="s">
        <v>78</v>
      </c>
      <c r="BZ6" s="49"/>
      <c r="CA6" s="49"/>
      <c r="CB6" s="49"/>
      <c r="CC6" s="49"/>
      <c r="CD6" s="49"/>
      <c r="CE6" s="49"/>
      <c r="CF6" s="49"/>
      <c r="CG6" s="9"/>
      <c r="CN6" s="48" t="s">
        <v>83</v>
      </c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C6" s="48" t="s">
        <v>82</v>
      </c>
      <c r="DD6" s="48"/>
      <c r="DE6" s="48"/>
      <c r="DF6" s="48"/>
      <c r="DG6" s="48"/>
      <c r="DH6" s="48"/>
      <c r="DI6" s="48"/>
      <c r="DJ6" s="48"/>
    </row>
    <row r="7" spans="1:115" s="9" customFormat="1" ht="29" customHeight="1" x14ac:dyDescent="0.35">
      <c r="B7" s="2" t="s">
        <v>6</v>
      </c>
      <c r="C7" s="9" t="s">
        <v>17</v>
      </c>
      <c r="D7" s="9" t="s">
        <v>18</v>
      </c>
      <c r="E7" s="9" t="s">
        <v>19</v>
      </c>
      <c r="F7" s="9" t="s">
        <v>31</v>
      </c>
      <c r="G7" s="9" t="s">
        <v>30</v>
      </c>
      <c r="H7" s="9" t="s">
        <v>20</v>
      </c>
      <c r="I7" s="9" t="s">
        <v>21</v>
      </c>
      <c r="J7" s="9" t="s">
        <v>22</v>
      </c>
      <c r="L7" s="9" t="s">
        <v>20</v>
      </c>
      <c r="M7" s="9" t="s">
        <v>21</v>
      </c>
      <c r="N7" s="9" t="s">
        <v>22</v>
      </c>
      <c r="O7" s="9" t="s">
        <v>25</v>
      </c>
      <c r="Q7" s="9" t="s">
        <v>20</v>
      </c>
      <c r="R7" s="9" t="s">
        <v>21</v>
      </c>
      <c r="S7" s="9" t="s">
        <v>22</v>
      </c>
      <c r="U7" s="9" t="s">
        <v>20</v>
      </c>
      <c r="V7" s="9" t="s">
        <v>21</v>
      </c>
      <c r="W7" s="9" t="s">
        <v>22</v>
      </c>
      <c r="Y7" s="2" t="s">
        <v>20</v>
      </c>
      <c r="Z7" s="2" t="s">
        <v>21</v>
      </c>
      <c r="AA7" s="2" t="s">
        <v>22</v>
      </c>
      <c r="AB7" s="2" t="s">
        <v>32</v>
      </c>
      <c r="AC7" s="2" t="s">
        <v>20</v>
      </c>
      <c r="AD7" s="2" t="s">
        <v>21</v>
      </c>
      <c r="AE7" s="2" t="s">
        <v>22</v>
      </c>
      <c r="AF7" s="2" t="s">
        <v>32</v>
      </c>
      <c r="AI7" s="2" t="s">
        <v>6</v>
      </c>
      <c r="AJ7" s="2" t="s">
        <v>7</v>
      </c>
      <c r="AK7" s="18" t="s">
        <v>8</v>
      </c>
      <c r="AL7" s="2"/>
      <c r="AM7" s="37" t="s">
        <v>7</v>
      </c>
      <c r="AN7" s="37" t="s">
        <v>13</v>
      </c>
      <c r="AO7" s="37" t="s">
        <v>10</v>
      </c>
      <c r="AP7" s="18" t="s">
        <v>35</v>
      </c>
      <c r="AQ7" s="2" t="s">
        <v>7</v>
      </c>
      <c r="AR7" s="2" t="s">
        <v>8</v>
      </c>
      <c r="AT7" s="2"/>
      <c r="AU7" s="37" t="s">
        <v>7</v>
      </c>
      <c r="AV7" s="37" t="s">
        <v>13</v>
      </c>
      <c r="AW7" s="37" t="s">
        <v>10</v>
      </c>
      <c r="AX7" s="2" t="s">
        <v>35</v>
      </c>
      <c r="AY7" s="2" t="s">
        <v>7</v>
      </c>
      <c r="AZ7" s="2" t="s">
        <v>16</v>
      </c>
      <c r="BA7" s="2"/>
      <c r="BB7" s="2"/>
      <c r="BC7" s="2" t="s">
        <v>7</v>
      </c>
      <c r="BD7" s="2" t="s">
        <v>13</v>
      </c>
      <c r="BE7" s="2" t="s">
        <v>10</v>
      </c>
      <c r="BF7" s="2" t="s">
        <v>35</v>
      </c>
      <c r="BG7" s="2"/>
      <c r="BH7" s="2" t="s">
        <v>7</v>
      </c>
      <c r="BI7" s="2"/>
      <c r="BJ7" s="2"/>
      <c r="BK7" s="2" t="s">
        <v>7</v>
      </c>
      <c r="BL7" s="37" t="s">
        <v>13</v>
      </c>
      <c r="BM7" s="2" t="s">
        <v>10</v>
      </c>
      <c r="BO7" s="2" t="s">
        <v>35</v>
      </c>
      <c r="BQ7" s="36"/>
      <c r="BR7"/>
      <c r="BS7"/>
      <c r="BT7"/>
      <c r="BU7"/>
      <c r="BY7" t="s">
        <v>6</v>
      </c>
      <c r="BZ7" t="s">
        <v>20</v>
      </c>
      <c r="CA7" t="s">
        <v>21</v>
      </c>
      <c r="CB7" t="s">
        <v>22</v>
      </c>
      <c r="CC7" t="s">
        <v>30</v>
      </c>
      <c r="CD7" t="s">
        <v>77</v>
      </c>
      <c r="CE7" t="s">
        <v>76</v>
      </c>
      <c r="CF7" t="s">
        <v>75</v>
      </c>
      <c r="CG7"/>
      <c r="CH7" s="9" t="s">
        <v>74</v>
      </c>
      <c r="CI7" s="9" t="s">
        <v>46</v>
      </c>
      <c r="CJ7" s="9" t="s">
        <v>73</v>
      </c>
      <c r="CK7" s="9" t="s">
        <v>72</v>
      </c>
      <c r="CL7" s="9" t="s">
        <v>71</v>
      </c>
      <c r="CN7" t="s">
        <v>20</v>
      </c>
      <c r="CO7" t="s">
        <v>21</v>
      </c>
      <c r="CP7" t="s">
        <v>22</v>
      </c>
      <c r="CQ7" t="s">
        <v>30</v>
      </c>
      <c r="CR7" t="s">
        <v>77</v>
      </c>
      <c r="CS7" t="s">
        <v>76</v>
      </c>
      <c r="CT7" t="s">
        <v>75</v>
      </c>
      <c r="CU7"/>
      <c r="CV7" s="9" t="s">
        <v>74</v>
      </c>
      <c r="CW7" s="9" t="s">
        <v>46</v>
      </c>
      <c r="CX7" s="9" t="s">
        <v>73</v>
      </c>
      <c r="CY7" s="9" t="s">
        <v>72</v>
      </c>
      <c r="CZ7" s="9" t="s">
        <v>71</v>
      </c>
      <c r="DC7" s="9" t="s">
        <v>6</v>
      </c>
      <c r="DD7" s="9" t="s">
        <v>20</v>
      </c>
      <c r="DE7" s="9" t="s">
        <v>21</v>
      </c>
      <c r="DF7" s="9" t="s">
        <v>22</v>
      </c>
      <c r="DG7" s="9" t="s">
        <v>30</v>
      </c>
      <c r="DH7" s="9" t="s">
        <v>77</v>
      </c>
      <c r="DI7" s="9" t="s">
        <v>76</v>
      </c>
      <c r="DJ7" s="9" t="s">
        <v>75</v>
      </c>
      <c r="DK7" s="9" t="s">
        <v>71</v>
      </c>
    </row>
    <row r="8" spans="1:115" x14ac:dyDescent="0.35">
      <c r="A8">
        <v>1</v>
      </c>
      <c r="B8">
        <v>2000</v>
      </c>
      <c r="C8">
        <v>0.17896619567161509</v>
      </c>
      <c r="D8">
        <v>0.4443570023251654</v>
      </c>
      <c r="E8">
        <v>0.19692362725809334</v>
      </c>
      <c r="F8">
        <f t="shared" ref="F8:F34" si="0">SUM(C8:E8)</f>
        <v>0.8202468252548738</v>
      </c>
      <c r="G8">
        <v>2.7274969173859437E-2</v>
      </c>
      <c r="H8" s="6">
        <v>2.0408163265306121E-2</v>
      </c>
      <c r="I8" s="6">
        <v>2.8169014084507043E-2</v>
      </c>
      <c r="J8" s="6">
        <v>3.0303030303030304E-2</v>
      </c>
      <c r="L8" s="13">
        <f t="shared" ref="L8:L18" si="1">H8*AJ8</f>
        <v>1.0210204081632652</v>
      </c>
      <c r="M8" s="13">
        <f t="shared" ref="M8:M18" si="2">I8*AY8</f>
        <v>3.4991549295774647</v>
      </c>
      <c r="N8" s="13">
        <f t="shared" ref="N8:N18" si="3">J8*AQ8</f>
        <v>1.6681818181818182</v>
      </c>
      <c r="O8" s="13">
        <f t="shared" ref="O8:O18" si="4">SUM(L8:N8)</f>
        <v>6.1883571559225476</v>
      </c>
      <c r="P8" s="13"/>
      <c r="Q8" s="13">
        <f t="shared" ref="Q8:Q18" si="5">C8*$O8</f>
        <v>1.1075067376526742</v>
      </c>
      <c r="R8" s="13">
        <f t="shared" ref="R8:R18" si="6">D8*$O8</f>
        <v>2.7498398351232294</v>
      </c>
      <c r="S8" s="13">
        <f t="shared" ref="S8:S18" si="7">E8*$O8</f>
        <v>1.2186337379128465</v>
      </c>
      <c r="U8" s="10">
        <f t="shared" ref="U8:U18" si="8">Q8/AJ8</f>
        <v>2.2136852641468602E-2</v>
      </c>
      <c r="V8" s="10">
        <f t="shared" ref="V8:V18" si="9">R8/AY8</f>
        <v>2.2136852641468599E-2</v>
      </c>
      <c r="W8" s="10">
        <f t="shared" ref="W8:W18" si="10">S8/AQ8</f>
        <v>2.2136852641468602E-2</v>
      </c>
      <c r="Y8">
        <f t="shared" ref="Y8:Y18" si="11">(1-U8)*AJ8</f>
        <v>48.922493262347331</v>
      </c>
      <c r="Z8">
        <f t="shared" ref="Z8:Z18" si="12">(1-V8)*AY8</f>
        <v>121.47016016487677</v>
      </c>
      <c r="AA8">
        <f t="shared" ref="AA8:AA18" si="13">(1-W8)*AQ8</f>
        <v>53.831366262087151</v>
      </c>
      <c r="AB8">
        <v>8.1</v>
      </c>
      <c r="AC8">
        <f>Y8/GGDP!$G8</f>
        <v>0.71639322393245464</v>
      </c>
      <c r="AD8">
        <f>Z8/GGDP!$G8</f>
        <v>1.7787400814888967</v>
      </c>
      <c r="AE8">
        <f>AA8/GGDP!$G8</f>
        <v>0.78827597396525328</v>
      </c>
      <c r="AF8">
        <f>AB8/GGDP!$G8</f>
        <v>0.11861180260653095</v>
      </c>
      <c r="AI8">
        <v>2000</v>
      </c>
      <c r="AJ8">
        <v>50.03</v>
      </c>
      <c r="AK8" s="31">
        <f>AJ8/GGDP!G8</f>
        <v>0.73261092400058569</v>
      </c>
      <c r="AM8" s="36">
        <v>113.96</v>
      </c>
      <c r="AN8" s="38">
        <f t="shared" ref="AN8:AN39" si="14">(AM8-AJ8)</f>
        <v>63.929999999999993</v>
      </c>
      <c r="AO8" s="39">
        <f>AM8/GGDP!G8</f>
        <v>1.6687655586469465</v>
      </c>
      <c r="AP8" s="33">
        <f>AM8/AJ8</f>
        <v>2.2778333000199877</v>
      </c>
      <c r="AQ8">
        <v>55.05</v>
      </c>
      <c r="AR8" s="6">
        <f>AQ8/GGDP!G8</f>
        <v>0.80612095475179368</v>
      </c>
      <c r="AT8">
        <v>2000</v>
      </c>
      <c r="AU8" s="36">
        <v>88.38</v>
      </c>
      <c r="AV8" s="36">
        <f t="shared" ref="AV8:AV39" si="15">(AU8-AQ8)</f>
        <v>33.33</v>
      </c>
      <c r="AW8" s="39">
        <f>AU8/GGDP!G8</f>
        <v>1.2941865573290376</v>
      </c>
      <c r="AX8">
        <f t="shared" ref="AX8:AX33" si="16">AU8/AQ8</f>
        <v>1.6054495912806539</v>
      </c>
      <c r="AY8">
        <v>124.22</v>
      </c>
      <c r="AZ8" s="8">
        <f>AY8/GGDP!G8</f>
        <v>1.8190071752818859</v>
      </c>
      <c r="BB8">
        <v>2000</v>
      </c>
      <c r="BC8">
        <v>142.82</v>
      </c>
      <c r="BD8">
        <f t="shared" ref="BD8:BD39" si="17">(BC8-AY8)</f>
        <v>18.599999999999994</v>
      </c>
      <c r="BE8" s="4">
        <f>BC8/GGDP!G8</f>
        <v>2.0913750183042903</v>
      </c>
      <c r="BF8">
        <f t="shared" ref="BF8:BF33" si="18">BC8/AY8</f>
        <v>1.1497343422959265</v>
      </c>
      <c r="BH8">
        <v>8.1</v>
      </c>
      <c r="BK8">
        <v>11.06</v>
      </c>
      <c r="BL8" s="36">
        <f t="shared" ref="BL8:BL39" si="19">BK8-BH8</f>
        <v>2.9600000000000009</v>
      </c>
      <c r="BM8" s="8">
        <f>BK8/GGDP!G8</f>
        <v>0.16195636257138674</v>
      </c>
      <c r="BO8">
        <f t="shared" ref="BO8:BO39" si="20">BK8/BH8</f>
        <v>1.3654320987654323</v>
      </c>
      <c r="BQ8" s="36">
        <f t="shared" ref="BQ8:BQ39" si="21">SUM(AM8,AU8,BC8,BK8)</f>
        <v>356.21999999999997</v>
      </c>
      <c r="BY8">
        <v>2000</v>
      </c>
      <c r="BZ8">
        <v>111.92</v>
      </c>
      <c r="CA8">
        <v>148.44999999999999</v>
      </c>
      <c r="CB8">
        <v>89.62</v>
      </c>
      <c r="CC8">
        <v>10.66</v>
      </c>
      <c r="CD8">
        <v>42.38</v>
      </c>
      <c r="CE8">
        <v>6.93</v>
      </c>
      <c r="CF8">
        <v>0</v>
      </c>
      <c r="CH8">
        <f t="shared" ref="CH8:CH39" si="22">SUM(BZ8:CB8)</f>
        <v>349.99</v>
      </c>
      <c r="CI8">
        <f t="shared" ref="CI8:CI39" si="23">CC8</f>
        <v>10.66</v>
      </c>
      <c r="CJ8">
        <f t="shared" ref="CJ8:CJ39" si="24">SUM(CH8:CI8)</f>
        <v>360.65000000000003</v>
      </c>
      <c r="CK8">
        <f t="shared" ref="CK8:CK39" si="25">SUM(CD8:CE8)</f>
        <v>49.31</v>
      </c>
      <c r="CL8">
        <f t="shared" ref="CL8:CL39" si="26">SUM(CJ8:CK8)</f>
        <v>409.96000000000004</v>
      </c>
      <c r="CN8">
        <f t="shared" ref="CN8:CN33" si="27">BZ8</f>
        <v>111.92</v>
      </c>
      <c r="CO8">
        <f t="shared" ref="CO8:CO33" si="28">CA8</f>
        <v>148.44999999999999</v>
      </c>
      <c r="CP8">
        <f t="shared" ref="CP8:CP33" si="29">CB8</f>
        <v>89.62</v>
      </c>
      <c r="CQ8">
        <f t="shared" ref="CQ8:CQ33" si="30">CC8</f>
        <v>10.66</v>
      </c>
      <c r="CR8">
        <f t="shared" ref="CR8:CR33" si="31">CD8</f>
        <v>42.38</v>
      </c>
      <c r="CS8">
        <f t="shared" ref="CS8:CS33" si="32">CE8</f>
        <v>6.93</v>
      </c>
      <c r="CT8">
        <f t="shared" ref="CT8:CT33" si="33">CF8</f>
        <v>0</v>
      </c>
      <c r="CV8">
        <f t="shared" ref="CV8:CV33" si="34">CH8</f>
        <v>349.99</v>
      </c>
      <c r="CW8">
        <f t="shared" ref="CW8:CW33" si="35">CI8</f>
        <v>10.66</v>
      </c>
      <c r="CX8">
        <f t="shared" ref="CX8:CX33" si="36">CJ8</f>
        <v>360.65000000000003</v>
      </c>
      <c r="CY8">
        <f t="shared" ref="CY8:CY33" si="37">CK8</f>
        <v>49.31</v>
      </c>
      <c r="CZ8">
        <f t="shared" ref="CZ8:CZ33" si="38">CL8</f>
        <v>409.96000000000004</v>
      </c>
      <c r="DC8">
        <v>2000</v>
      </c>
      <c r="DD8">
        <v>50.4</v>
      </c>
      <c r="DE8">
        <v>123.45</v>
      </c>
      <c r="DF8">
        <v>54.67</v>
      </c>
      <c r="DG8">
        <v>7.77</v>
      </c>
      <c r="DH8">
        <v>35.94</v>
      </c>
      <c r="DI8">
        <v>5.76</v>
      </c>
      <c r="DJ8">
        <v>0</v>
      </c>
      <c r="DK8">
        <v>277.99</v>
      </c>
    </row>
    <row r="9" spans="1:115" x14ac:dyDescent="0.35">
      <c r="A9">
        <v>2</v>
      </c>
      <c r="B9">
        <v>2001</v>
      </c>
      <c r="C9">
        <v>0.17854283426741391</v>
      </c>
      <c r="D9">
        <v>0.44522574581404251</v>
      </c>
      <c r="E9">
        <v>0.19744491245170046</v>
      </c>
      <c r="F9">
        <f t="shared" si="0"/>
        <v>0.8212134925331569</v>
      </c>
      <c r="G9">
        <v>2.7892561983471072E-2</v>
      </c>
      <c r="H9" s="6">
        <v>2.1739130434782608E-2</v>
      </c>
      <c r="I9" s="6">
        <v>2.7397260273972601E-2</v>
      </c>
      <c r="J9" s="6">
        <v>2.9411764705882353E-2</v>
      </c>
      <c r="L9" s="13">
        <f t="shared" si="1"/>
        <v>1.115</v>
      </c>
      <c r="M9" s="13">
        <f t="shared" si="2"/>
        <v>3.504109589041096</v>
      </c>
      <c r="N9" s="13">
        <f t="shared" si="3"/>
        <v>1.668235294117647</v>
      </c>
      <c r="O9" s="13">
        <f t="shared" si="4"/>
        <v>6.2873448831587426</v>
      </c>
      <c r="P9" s="13"/>
      <c r="Q9" s="13">
        <f t="shared" si="5"/>
        <v>1.1225603754558842</v>
      </c>
      <c r="R9" s="13">
        <f t="shared" si="6"/>
        <v>2.7992878147944551</v>
      </c>
      <c r="S9" s="13">
        <f t="shared" si="7"/>
        <v>1.2414042600089248</v>
      </c>
      <c r="U9" s="10">
        <f t="shared" si="8"/>
        <v>2.1886534908478927E-2</v>
      </c>
      <c r="V9" s="10">
        <f t="shared" si="9"/>
        <v>2.188653490847893E-2</v>
      </c>
      <c r="W9" s="10">
        <f t="shared" si="10"/>
        <v>2.1886534908478927E-2</v>
      </c>
      <c r="Y9">
        <f t="shared" si="11"/>
        <v>50.167439624544116</v>
      </c>
      <c r="Z9">
        <f t="shared" si="12"/>
        <v>125.10071218520555</v>
      </c>
      <c r="AA9">
        <f t="shared" si="13"/>
        <v>55.478595739991071</v>
      </c>
      <c r="AB9">
        <v>8.5</v>
      </c>
      <c r="AC9">
        <f>Y9/GGDP!$G9</f>
        <v>0.71801115821588823</v>
      </c>
      <c r="AD9">
        <f>Z9/GGDP!$G9</f>
        <v>1.7904782050265571</v>
      </c>
      <c r="AE9">
        <f>AA9/GGDP!$G9</f>
        <v>0.79402598740505326</v>
      </c>
      <c r="AF9">
        <f>AB9/GGDP!$G9</f>
        <v>0.121654501216545</v>
      </c>
      <c r="AI9">
        <v>2001</v>
      </c>
      <c r="AJ9">
        <v>51.29</v>
      </c>
      <c r="AK9" s="31">
        <f>AJ9/GGDP!G9</f>
        <v>0.73407757263489326</v>
      </c>
      <c r="AM9" s="36">
        <v>117.62</v>
      </c>
      <c r="AN9" s="38">
        <f t="shared" si="14"/>
        <v>66.330000000000013</v>
      </c>
      <c r="AO9" s="39">
        <f>AM9/GGDP!G9</f>
        <v>1.6834120509517676</v>
      </c>
      <c r="AP9" s="33">
        <f t="shared" ref="AP9:AP33" si="39">AM9/AJ9</f>
        <v>2.2932345486449601</v>
      </c>
      <c r="AQ9">
        <v>56.72</v>
      </c>
      <c r="AR9" s="6">
        <f>AQ9/GGDP!G9</f>
        <v>0.81179333047087443</v>
      </c>
      <c r="AT9">
        <v>2001</v>
      </c>
      <c r="AU9" s="36">
        <v>90.76</v>
      </c>
      <c r="AV9" s="36">
        <f t="shared" si="15"/>
        <v>34.040000000000006</v>
      </c>
      <c r="AW9" s="39">
        <f>AU9/GGDP!G9</f>
        <v>1.2989838271074854</v>
      </c>
      <c r="AX9">
        <f t="shared" si="16"/>
        <v>1.6001410437235544</v>
      </c>
      <c r="AY9">
        <v>127.9</v>
      </c>
      <c r="AZ9" s="8">
        <f>AY9/GGDP!G9</f>
        <v>1.8305424359524831</v>
      </c>
      <c r="BB9">
        <v>2001</v>
      </c>
      <c r="BC9">
        <v>146.12</v>
      </c>
      <c r="BD9">
        <f t="shared" si="17"/>
        <v>18.22</v>
      </c>
      <c r="BE9" s="4">
        <f>BC9/GGDP!G9</f>
        <v>2.0913124373837126</v>
      </c>
      <c r="BF9">
        <f t="shared" si="18"/>
        <v>1.1424550430023455</v>
      </c>
      <c r="BH9">
        <v>8.5</v>
      </c>
      <c r="BK9">
        <v>11.61</v>
      </c>
      <c r="BL9" s="36">
        <f t="shared" si="19"/>
        <v>3.1099999999999994</v>
      </c>
      <c r="BM9" s="8">
        <f>BK9/GGDP!G9</f>
        <v>0.1661657363675397</v>
      </c>
      <c r="BO9">
        <f t="shared" si="20"/>
        <v>1.3658823529411763</v>
      </c>
      <c r="BQ9" s="36">
        <f t="shared" si="21"/>
        <v>366.11</v>
      </c>
      <c r="BY9">
        <v>2001</v>
      </c>
      <c r="BZ9">
        <v>114.65</v>
      </c>
      <c r="CA9">
        <v>151.06</v>
      </c>
      <c r="CB9">
        <v>92.31</v>
      </c>
      <c r="CC9">
        <v>11.21</v>
      </c>
      <c r="CD9">
        <v>43.15</v>
      </c>
      <c r="CE9">
        <v>7.02</v>
      </c>
      <c r="CF9">
        <v>0</v>
      </c>
      <c r="CH9">
        <f t="shared" si="22"/>
        <v>358.02000000000004</v>
      </c>
      <c r="CI9">
        <f t="shared" si="23"/>
        <v>11.21</v>
      </c>
      <c r="CJ9">
        <f t="shared" si="24"/>
        <v>369.23</v>
      </c>
      <c r="CK9">
        <f t="shared" si="25"/>
        <v>50.17</v>
      </c>
      <c r="CL9">
        <f t="shared" si="26"/>
        <v>419.40000000000003</v>
      </c>
      <c r="CN9">
        <f t="shared" si="27"/>
        <v>114.65</v>
      </c>
      <c r="CO9">
        <f t="shared" si="28"/>
        <v>151.06</v>
      </c>
      <c r="CP9">
        <f t="shared" si="29"/>
        <v>92.31</v>
      </c>
      <c r="CQ9">
        <f t="shared" si="30"/>
        <v>11.21</v>
      </c>
      <c r="CR9">
        <f t="shared" si="31"/>
        <v>43.15</v>
      </c>
      <c r="CS9">
        <f t="shared" si="32"/>
        <v>7.02</v>
      </c>
      <c r="CT9">
        <f t="shared" si="33"/>
        <v>0</v>
      </c>
      <c r="CV9">
        <f t="shared" si="34"/>
        <v>358.02000000000004</v>
      </c>
      <c r="CW9">
        <f t="shared" si="35"/>
        <v>11.21</v>
      </c>
      <c r="CX9">
        <f t="shared" si="36"/>
        <v>369.23</v>
      </c>
      <c r="CY9">
        <f t="shared" si="37"/>
        <v>50.17</v>
      </c>
      <c r="CZ9">
        <f t="shared" si="38"/>
        <v>419.40000000000003</v>
      </c>
      <c r="DC9">
        <v>2001</v>
      </c>
      <c r="DD9">
        <v>51.42</v>
      </c>
      <c r="DE9">
        <v>125.56</v>
      </c>
      <c r="DF9">
        <v>56.19</v>
      </c>
      <c r="DG9">
        <v>8.17</v>
      </c>
      <c r="DH9">
        <v>36.520000000000003</v>
      </c>
      <c r="DI9">
        <v>5.84</v>
      </c>
      <c r="DJ9">
        <v>0</v>
      </c>
      <c r="DK9">
        <v>283.7</v>
      </c>
    </row>
    <row r="10" spans="1:115" x14ac:dyDescent="0.35">
      <c r="A10">
        <v>3</v>
      </c>
      <c r="B10">
        <v>2002</v>
      </c>
      <c r="C10">
        <v>0.17871685201026519</v>
      </c>
      <c r="D10">
        <v>0.44366124893071002</v>
      </c>
      <c r="E10">
        <v>0.19839178785286568</v>
      </c>
      <c r="F10">
        <f t="shared" si="0"/>
        <v>0.82076988879384094</v>
      </c>
      <c r="G10">
        <v>2.8830060583201714E-2</v>
      </c>
      <c r="H10" s="6">
        <v>2.0833333333333332E-2</v>
      </c>
      <c r="I10" s="6">
        <v>2.9411764705882353E-2</v>
      </c>
      <c r="J10" s="6">
        <v>3.125E-2</v>
      </c>
      <c r="L10" s="13">
        <f t="shared" si="1"/>
        <v>1.0881249999999998</v>
      </c>
      <c r="M10" s="13">
        <f t="shared" si="2"/>
        <v>3.8135294117647058</v>
      </c>
      <c r="N10" s="13">
        <f t="shared" si="3"/>
        <v>1.8118749999999999</v>
      </c>
      <c r="O10" s="13">
        <f t="shared" si="4"/>
        <v>6.7135294117647053</v>
      </c>
      <c r="P10" s="13"/>
      <c r="Q10" s="13">
        <f t="shared" si="5"/>
        <v>1.1998208423489156</v>
      </c>
      <c r="R10" s="13">
        <f t="shared" si="6"/>
        <v>2.9785328435565841</v>
      </c>
      <c r="S10" s="13">
        <f t="shared" si="7"/>
        <v>1.3319091028027976</v>
      </c>
      <c r="U10" s="10">
        <f t="shared" si="8"/>
        <v>2.2971871383283854E-2</v>
      </c>
      <c r="V10" s="10">
        <f t="shared" si="9"/>
        <v>2.297187138328385E-2</v>
      </c>
      <c r="W10" s="10">
        <f t="shared" si="10"/>
        <v>2.297187138328385E-2</v>
      </c>
      <c r="Y10">
        <f t="shared" si="11"/>
        <v>51.030179157651084</v>
      </c>
      <c r="Z10">
        <f t="shared" si="12"/>
        <v>126.68146715644342</v>
      </c>
      <c r="AA10">
        <f t="shared" si="13"/>
        <v>56.6480908971972</v>
      </c>
      <c r="AB10">
        <v>8.9499999999999993</v>
      </c>
      <c r="AC10">
        <f>Y10/GGDP!$G10</f>
        <v>0.71122200916586875</v>
      </c>
      <c r="AD10">
        <f>Z10/GGDP!$G10</f>
        <v>1.7655953610654136</v>
      </c>
      <c r="AE10">
        <f>AA10/GGDP!$G10</f>
        <v>0.78952043062295751</v>
      </c>
      <c r="AF10">
        <f>AB10/GGDP!$G10</f>
        <v>0.12473867595818815</v>
      </c>
      <c r="AI10">
        <v>2002</v>
      </c>
      <c r="AJ10">
        <v>52.23</v>
      </c>
      <c r="AK10" s="31">
        <f>AJ10/GGDP!G10</f>
        <v>0.72794425087108006</v>
      </c>
      <c r="AM10" s="36">
        <v>120.75</v>
      </c>
      <c r="AN10" s="38">
        <f t="shared" si="14"/>
        <v>68.52000000000001</v>
      </c>
      <c r="AO10" s="39">
        <f>AM10/GGDP!G10</f>
        <v>1.6829268292682926</v>
      </c>
      <c r="AP10" s="33">
        <f t="shared" si="39"/>
        <v>2.311889718552556</v>
      </c>
      <c r="AQ10">
        <v>57.98</v>
      </c>
      <c r="AR10" s="6">
        <f>AQ10/GGDP!G10</f>
        <v>0.80808362369337972</v>
      </c>
      <c r="AT10">
        <v>2002</v>
      </c>
      <c r="AU10" s="36">
        <v>93.05</v>
      </c>
      <c r="AV10" s="36">
        <f t="shared" si="15"/>
        <v>35.07</v>
      </c>
      <c r="AW10" s="39">
        <f>AU10/GGDP!G10</f>
        <v>1.2968641114982578</v>
      </c>
      <c r="AX10">
        <f t="shared" si="16"/>
        <v>1.6048637461193516</v>
      </c>
      <c r="AY10">
        <v>129.66</v>
      </c>
      <c r="AZ10" s="8">
        <f>AY10/GGDP!G10</f>
        <v>1.8071080139372822</v>
      </c>
      <c r="BB10">
        <v>2002</v>
      </c>
      <c r="BC10">
        <v>147.13999999999999</v>
      </c>
      <c r="BD10">
        <f t="shared" si="17"/>
        <v>17.47999999999999</v>
      </c>
      <c r="BE10" s="4">
        <f>BC10/GGDP!G10</f>
        <v>2.0507317073170728</v>
      </c>
      <c r="BF10">
        <f t="shared" si="18"/>
        <v>1.1348141292611444</v>
      </c>
      <c r="BH10">
        <v>8.9499999999999993</v>
      </c>
      <c r="BK10">
        <v>12.23</v>
      </c>
      <c r="BL10" s="36">
        <f t="shared" si="19"/>
        <v>3.2800000000000011</v>
      </c>
      <c r="BM10" s="8">
        <f>BK10/GGDP!G10</f>
        <v>0.17045296167247387</v>
      </c>
      <c r="BO10">
        <f t="shared" si="20"/>
        <v>1.3664804469273744</v>
      </c>
      <c r="BQ10" s="36">
        <f t="shared" si="21"/>
        <v>373.17</v>
      </c>
      <c r="BY10">
        <v>2002</v>
      </c>
      <c r="BZ10">
        <v>117.38</v>
      </c>
      <c r="CA10">
        <v>152.94999999999999</v>
      </c>
      <c r="CB10">
        <v>94.66</v>
      </c>
      <c r="CC10">
        <v>11.83</v>
      </c>
      <c r="CD10">
        <v>43.69</v>
      </c>
      <c r="CE10">
        <v>7.17</v>
      </c>
      <c r="CF10">
        <v>0</v>
      </c>
      <c r="CH10">
        <f t="shared" si="22"/>
        <v>364.99</v>
      </c>
      <c r="CI10">
        <f t="shared" si="23"/>
        <v>11.83</v>
      </c>
      <c r="CJ10">
        <f t="shared" si="24"/>
        <v>376.82</v>
      </c>
      <c r="CK10">
        <f t="shared" si="25"/>
        <v>50.86</v>
      </c>
      <c r="CL10">
        <f t="shared" si="26"/>
        <v>427.68</v>
      </c>
      <c r="CN10">
        <f t="shared" si="27"/>
        <v>117.38</v>
      </c>
      <c r="CO10">
        <f t="shared" si="28"/>
        <v>152.94999999999999</v>
      </c>
      <c r="CP10">
        <f t="shared" si="29"/>
        <v>94.66</v>
      </c>
      <c r="CQ10">
        <f t="shared" si="30"/>
        <v>11.83</v>
      </c>
      <c r="CR10">
        <f t="shared" si="31"/>
        <v>43.69</v>
      </c>
      <c r="CS10">
        <f t="shared" si="32"/>
        <v>7.17</v>
      </c>
      <c r="CT10">
        <f t="shared" si="33"/>
        <v>0</v>
      </c>
      <c r="CV10">
        <f t="shared" si="34"/>
        <v>364.99</v>
      </c>
      <c r="CW10">
        <f t="shared" si="35"/>
        <v>11.83</v>
      </c>
      <c r="CX10">
        <f t="shared" si="36"/>
        <v>376.82</v>
      </c>
      <c r="CY10">
        <f t="shared" si="37"/>
        <v>50.86</v>
      </c>
      <c r="CZ10">
        <f t="shared" si="38"/>
        <v>427.68</v>
      </c>
      <c r="DC10">
        <v>2002</v>
      </c>
      <c r="DD10">
        <v>52.39</v>
      </c>
      <c r="DE10">
        <v>127.27</v>
      </c>
      <c r="DF10">
        <v>57.51</v>
      </c>
      <c r="DG10">
        <v>8.6</v>
      </c>
      <c r="DH10">
        <v>36.94</v>
      </c>
      <c r="DI10">
        <v>5.97</v>
      </c>
      <c r="DJ10">
        <v>0</v>
      </c>
      <c r="DK10">
        <v>288.68</v>
      </c>
    </row>
    <row r="11" spans="1:115" x14ac:dyDescent="0.35">
      <c r="A11">
        <v>4</v>
      </c>
      <c r="B11">
        <v>2003</v>
      </c>
      <c r="C11">
        <v>0.17949582097600433</v>
      </c>
      <c r="D11">
        <v>0.4409881369641413</v>
      </c>
      <c r="E11">
        <v>0.19934618495551362</v>
      </c>
      <c r="F11">
        <f t="shared" si="0"/>
        <v>0.81983014289565925</v>
      </c>
      <c r="G11">
        <v>2.9886334699168921E-2</v>
      </c>
      <c r="H11" s="6">
        <v>2.2222222222222223E-2</v>
      </c>
      <c r="I11" s="6">
        <v>3.0303030303030304E-2</v>
      </c>
      <c r="J11" s="6">
        <v>3.2258064516129031E-2</v>
      </c>
      <c r="L11" s="13">
        <f t="shared" si="1"/>
        <v>1.1835555555555555</v>
      </c>
      <c r="M11" s="13">
        <f t="shared" si="2"/>
        <v>3.9651515151515149</v>
      </c>
      <c r="N11" s="13">
        <f t="shared" si="3"/>
        <v>1.9080645161290322</v>
      </c>
      <c r="O11" s="13">
        <f t="shared" si="4"/>
        <v>7.0567715868361027</v>
      </c>
      <c r="P11" s="13"/>
      <c r="Q11" s="13">
        <f t="shared" si="5"/>
        <v>1.2666610094192872</v>
      </c>
      <c r="R11" s="13">
        <f t="shared" si="6"/>
        <v>3.11195255506034</v>
      </c>
      <c r="S11" s="13">
        <f t="shared" si="7"/>
        <v>1.4067404939382431</v>
      </c>
      <c r="U11" s="10">
        <f t="shared" si="8"/>
        <v>2.378259499472939E-2</v>
      </c>
      <c r="V11" s="10">
        <f t="shared" si="9"/>
        <v>2.3782594994729386E-2</v>
      </c>
      <c r="W11" s="10">
        <f t="shared" si="10"/>
        <v>2.3782594994729386E-2</v>
      </c>
      <c r="Y11">
        <f t="shared" si="11"/>
        <v>51.99333899058071</v>
      </c>
      <c r="Z11">
        <f t="shared" si="12"/>
        <v>127.73804744493965</v>
      </c>
      <c r="AA11">
        <f t="shared" si="13"/>
        <v>57.743259506061754</v>
      </c>
      <c r="AB11">
        <v>9.44</v>
      </c>
      <c r="AC11">
        <f>Y11/GGDP!$G11</f>
        <v>0.69883520148629985</v>
      </c>
      <c r="AD11">
        <f>Z11/GGDP!$G11</f>
        <v>1.7169092398513393</v>
      </c>
      <c r="AE11">
        <f>AA11/GGDP!$G11</f>
        <v>0.77611907938255043</v>
      </c>
      <c r="AF11">
        <f>AB11/GGDP!$G11</f>
        <v>0.12688172043010751</v>
      </c>
      <c r="AI11">
        <v>2003</v>
      </c>
      <c r="AJ11">
        <v>53.26</v>
      </c>
      <c r="AK11" s="31">
        <f>AJ11/GGDP!G11</f>
        <v>0.7158602150537634</v>
      </c>
      <c r="AM11" s="36">
        <v>123.81</v>
      </c>
      <c r="AN11" s="38">
        <f t="shared" si="14"/>
        <v>70.550000000000011</v>
      </c>
      <c r="AO11" s="39">
        <f>AM11/GGDP!G11</f>
        <v>1.6641129032258064</v>
      </c>
      <c r="AP11" s="33">
        <f t="shared" si="39"/>
        <v>2.3246338715734134</v>
      </c>
      <c r="AQ11">
        <v>59.15</v>
      </c>
      <c r="AR11" s="6">
        <f>AQ11/GGDP!G11</f>
        <v>0.79502688172043001</v>
      </c>
      <c r="AT11">
        <v>2003</v>
      </c>
      <c r="AU11" s="36">
        <v>95.32</v>
      </c>
      <c r="AV11" s="36">
        <f t="shared" si="15"/>
        <v>36.169999999999995</v>
      </c>
      <c r="AW11" s="39">
        <f>AU11/GGDP!G11</f>
        <v>1.2811827956989246</v>
      </c>
      <c r="AX11">
        <f t="shared" si="16"/>
        <v>1.6114961961115806</v>
      </c>
      <c r="AY11">
        <v>130.85</v>
      </c>
      <c r="AZ11" s="8">
        <f>AY11/GGDP!G11</f>
        <v>1.7587365591397848</v>
      </c>
      <c r="BB11">
        <v>2003</v>
      </c>
      <c r="BC11">
        <v>147.96</v>
      </c>
      <c r="BD11">
        <f t="shared" si="17"/>
        <v>17.110000000000014</v>
      </c>
      <c r="BE11" s="4">
        <f>BC11/GGDP!G11</f>
        <v>1.9887096774193549</v>
      </c>
      <c r="BF11">
        <f t="shared" si="18"/>
        <v>1.130760412686282</v>
      </c>
      <c r="BH11">
        <v>9.44</v>
      </c>
      <c r="BK11">
        <v>12.91</v>
      </c>
      <c r="BL11" s="36">
        <f t="shared" si="19"/>
        <v>3.4700000000000006</v>
      </c>
      <c r="BM11" s="8">
        <f>BK11/GGDP!G11</f>
        <v>0.17352150537634409</v>
      </c>
      <c r="BO11">
        <f t="shared" si="20"/>
        <v>1.3675847457627119</v>
      </c>
      <c r="BQ11" s="36">
        <f t="shared" si="21"/>
        <v>380.00000000000006</v>
      </c>
      <c r="BY11">
        <v>2003</v>
      </c>
      <c r="BZ11">
        <v>120.18</v>
      </c>
      <c r="CA11">
        <v>154.57</v>
      </c>
      <c r="CB11">
        <v>96.95</v>
      </c>
      <c r="CC11">
        <v>12.48</v>
      </c>
      <c r="CD11">
        <v>44.17</v>
      </c>
      <c r="CE11">
        <v>7.4</v>
      </c>
      <c r="CF11">
        <v>0</v>
      </c>
      <c r="CH11">
        <f t="shared" si="22"/>
        <v>371.7</v>
      </c>
      <c r="CI11">
        <f t="shared" si="23"/>
        <v>12.48</v>
      </c>
      <c r="CJ11">
        <f t="shared" si="24"/>
        <v>384.18</v>
      </c>
      <c r="CK11">
        <f t="shared" si="25"/>
        <v>51.57</v>
      </c>
      <c r="CL11">
        <f t="shared" si="26"/>
        <v>435.75</v>
      </c>
      <c r="CN11">
        <f t="shared" si="27"/>
        <v>120.18</v>
      </c>
      <c r="CO11">
        <f t="shared" si="28"/>
        <v>154.57</v>
      </c>
      <c r="CP11">
        <f t="shared" si="29"/>
        <v>96.95</v>
      </c>
      <c r="CQ11">
        <f t="shared" si="30"/>
        <v>12.48</v>
      </c>
      <c r="CR11">
        <f t="shared" si="31"/>
        <v>44.17</v>
      </c>
      <c r="CS11">
        <f t="shared" si="32"/>
        <v>7.4</v>
      </c>
      <c r="CT11">
        <f t="shared" si="33"/>
        <v>0</v>
      </c>
      <c r="CV11">
        <f t="shared" si="34"/>
        <v>371.7</v>
      </c>
      <c r="CW11">
        <f t="shared" si="35"/>
        <v>12.48</v>
      </c>
      <c r="CX11">
        <f t="shared" si="36"/>
        <v>384.18</v>
      </c>
      <c r="CY11">
        <f t="shared" si="37"/>
        <v>51.57</v>
      </c>
      <c r="CZ11">
        <f t="shared" si="38"/>
        <v>435.75</v>
      </c>
      <c r="DC11">
        <v>2003</v>
      </c>
      <c r="DD11">
        <v>53.39</v>
      </c>
      <c r="DE11">
        <v>128.91</v>
      </c>
      <c r="DF11">
        <v>58.81</v>
      </c>
      <c r="DG11">
        <v>9.07</v>
      </c>
      <c r="DH11">
        <v>37.340000000000003</v>
      </c>
      <c r="DI11">
        <v>6.17</v>
      </c>
      <c r="DJ11">
        <v>0</v>
      </c>
      <c r="DK11">
        <v>293.69</v>
      </c>
    </row>
    <row r="12" spans="1:115" x14ac:dyDescent="0.35">
      <c r="A12">
        <v>5</v>
      </c>
      <c r="B12">
        <v>2004</v>
      </c>
      <c r="C12">
        <v>0.18079170656013732</v>
      </c>
      <c r="D12">
        <v>0.43794776981742545</v>
      </c>
      <c r="E12">
        <v>0.20056786292053219</v>
      </c>
      <c r="F12">
        <f t="shared" si="0"/>
        <v>0.81930733929809496</v>
      </c>
      <c r="G12">
        <v>3.0823236326576828E-2</v>
      </c>
      <c r="H12" s="6">
        <v>2.5000000000000001E-2</v>
      </c>
      <c r="I12" s="6">
        <v>2.9411764705882353E-2</v>
      </c>
      <c r="J12" s="6">
        <v>3.1746031746031744E-2</v>
      </c>
      <c r="L12" s="13">
        <f t="shared" si="1"/>
        <v>1.369</v>
      </c>
      <c r="M12" s="13">
        <f t="shared" si="2"/>
        <v>3.901470588235294</v>
      </c>
      <c r="N12" s="13">
        <f t="shared" si="3"/>
        <v>1.9285714285714284</v>
      </c>
      <c r="O12" s="13">
        <f t="shared" si="4"/>
        <v>7.1990420168067217</v>
      </c>
      <c r="P12" s="13"/>
      <c r="Q12" s="13">
        <f t="shared" si="5"/>
        <v>1.30152709181662</v>
      </c>
      <c r="R12" s="13">
        <f t="shared" si="6"/>
        <v>3.1528043960824443</v>
      </c>
      <c r="S12" s="13">
        <f t="shared" si="7"/>
        <v>1.4438964723860421</v>
      </c>
      <c r="U12" s="10">
        <f t="shared" si="8"/>
        <v>2.3767843166848431E-2</v>
      </c>
      <c r="V12" s="10">
        <f t="shared" si="9"/>
        <v>2.3767843166848431E-2</v>
      </c>
      <c r="W12" s="10">
        <f t="shared" si="10"/>
        <v>2.3767843166848431E-2</v>
      </c>
      <c r="Y12">
        <f t="shared" si="11"/>
        <v>53.458472908183374</v>
      </c>
      <c r="Z12">
        <f t="shared" si="12"/>
        <v>129.49719560391756</v>
      </c>
      <c r="AA12">
        <f t="shared" si="13"/>
        <v>59.306103527613956</v>
      </c>
      <c r="AB12">
        <v>9.9499999999999993</v>
      </c>
      <c r="AC12">
        <f>Y12/GGDP!$G12</f>
        <v>0.683787067129488</v>
      </c>
      <c r="AD12">
        <f>Z12/GGDP!$G12</f>
        <v>1.6563979995384694</v>
      </c>
      <c r="AE12">
        <f>AA12/GGDP!$G12</f>
        <v>0.7585840819597589</v>
      </c>
      <c r="AF12">
        <f>AB12/GGDP!$G12</f>
        <v>0.12727040163724737</v>
      </c>
      <c r="AI12">
        <v>2004</v>
      </c>
      <c r="AJ12">
        <v>54.76</v>
      </c>
      <c r="AK12" s="31">
        <f>AJ12/GGDP!G12</f>
        <v>0.70043489383474022</v>
      </c>
      <c r="AM12" s="36">
        <v>127.59</v>
      </c>
      <c r="AN12" s="38">
        <f t="shared" si="14"/>
        <v>72.830000000000013</v>
      </c>
      <c r="AO12" s="39">
        <f>AM12/GGDP!G12</f>
        <v>1.6320030698388333</v>
      </c>
      <c r="AP12" s="33">
        <f t="shared" si="39"/>
        <v>2.3299853907962018</v>
      </c>
      <c r="AQ12">
        <v>60.75</v>
      </c>
      <c r="AR12" s="6">
        <f>AQ12/GGDP!G12</f>
        <v>0.77705295471987712</v>
      </c>
      <c r="AT12">
        <v>2004</v>
      </c>
      <c r="AU12" s="36">
        <v>97.99</v>
      </c>
      <c r="AV12" s="36">
        <f t="shared" si="15"/>
        <v>37.239999999999995</v>
      </c>
      <c r="AW12" s="39">
        <f>AU12/GGDP!G12</f>
        <v>1.2533896137119467</v>
      </c>
      <c r="AX12">
        <f t="shared" si="16"/>
        <v>1.6130041152263375</v>
      </c>
      <c r="AY12">
        <v>132.65</v>
      </c>
      <c r="AZ12" s="8">
        <f>AY12/GGDP!G12</f>
        <v>1.696725505244308</v>
      </c>
      <c r="BB12">
        <v>2004</v>
      </c>
      <c r="BC12">
        <v>149.4</v>
      </c>
      <c r="BD12">
        <f t="shared" si="17"/>
        <v>16.75</v>
      </c>
      <c r="BE12" s="4">
        <f>BC12/GGDP!G12</f>
        <v>1.9109746738296238</v>
      </c>
      <c r="BF12">
        <f t="shared" si="18"/>
        <v>1.1262721447418018</v>
      </c>
      <c r="BH12">
        <v>9.9499999999999993</v>
      </c>
      <c r="BK12">
        <v>13.61</v>
      </c>
      <c r="BL12" s="36">
        <f t="shared" si="19"/>
        <v>3.66</v>
      </c>
      <c r="BM12" s="8">
        <f>BK12/GGDP!G12</f>
        <v>0.17408544384753133</v>
      </c>
      <c r="BO12">
        <f t="shared" si="20"/>
        <v>1.3678391959798994</v>
      </c>
      <c r="BQ12" s="36">
        <f t="shared" si="21"/>
        <v>388.59000000000003</v>
      </c>
      <c r="BY12">
        <v>2004</v>
      </c>
      <c r="BZ12">
        <v>123.32</v>
      </c>
      <c r="CA12">
        <v>156.58000000000001</v>
      </c>
      <c r="CB12">
        <v>99.61</v>
      </c>
      <c r="CC12">
        <v>13.15</v>
      </c>
      <c r="CD12">
        <v>44.8</v>
      </c>
      <c r="CE12">
        <v>7.67</v>
      </c>
      <c r="CF12">
        <v>0</v>
      </c>
      <c r="CH12">
        <f t="shared" si="22"/>
        <v>379.51</v>
      </c>
      <c r="CI12">
        <f t="shared" si="23"/>
        <v>13.15</v>
      </c>
      <c r="CJ12">
        <f t="shared" si="24"/>
        <v>392.65999999999997</v>
      </c>
      <c r="CK12">
        <f t="shared" si="25"/>
        <v>52.47</v>
      </c>
      <c r="CL12">
        <f t="shared" si="26"/>
        <v>445.13</v>
      </c>
      <c r="CN12">
        <f t="shared" si="27"/>
        <v>123.32</v>
      </c>
      <c r="CO12">
        <f t="shared" si="28"/>
        <v>156.58000000000001</v>
      </c>
      <c r="CP12">
        <f t="shared" si="29"/>
        <v>99.61</v>
      </c>
      <c r="CQ12">
        <f t="shared" si="30"/>
        <v>13.15</v>
      </c>
      <c r="CR12">
        <f t="shared" si="31"/>
        <v>44.8</v>
      </c>
      <c r="CS12">
        <f t="shared" si="32"/>
        <v>7.67</v>
      </c>
      <c r="CT12">
        <f t="shared" si="33"/>
        <v>0</v>
      </c>
      <c r="CV12">
        <f t="shared" si="34"/>
        <v>379.51</v>
      </c>
      <c r="CW12">
        <f t="shared" si="35"/>
        <v>13.15</v>
      </c>
      <c r="CX12">
        <f t="shared" si="36"/>
        <v>392.65999999999997</v>
      </c>
      <c r="CY12">
        <f t="shared" si="37"/>
        <v>52.47</v>
      </c>
      <c r="CZ12">
        <f t="shared" si="38"/>
        <v>445.13</v>
      </c>
      <c r="DC12">
        <v>2004</v>
      </c>
      <c r="DD12">
        <v>54.56</v>
      </c>
      <c r="DE12">
        <v>130.97</v>
      </c>
      <c r="DF12">
        <v>60.36</v>
      </c>
      <c r="DG12">
        <v>9.56</v>
      </c>
      <c r="DH12">
        <v>37.880000000000003</v>
      </c>
      <c r="DI12">
        <v>6.4</v>
      </c>
      <c r="DJ12">
        <v>0</v>
      </c>
      <c r="DK12">
        <v>299.72999999999996</v>
      </c>
    </row>
    <row r="13" spans="1:115" x14ac:dyDescent="0.35">
      <c r="A13">
        <v>6</v>
      </c>
      <c r="B13">
        <v>2005</v>
      </c>
      <c r="C13">
        <v>0.18348771907174907</v>
      </c>
      <c r="D13">
        <v>0.43291482425846439</v>
      </c>
      <c r="E13">
        <v>0.20214311073814678</v>
      </c>
      <c r="F13">
        <f t="shared" si="0"/>
        <v>0.81854565406836022</v>
      </c>
      <c r="G13">
        <v>3.1763975705989274E-2</v>
      </c>
      <c r="H13" s="6">
        <v>2.4390243902439025E-2</v>
      </c>
      <c r="I13" s="6">
        <v>2.9411764705882353E-2</v>
      </c>
      <c r="J13" s="6">
        <v>3.1746031746031744E-2</v>
      </c>
      <c r="L13" s="13">
        <f t="shared" si="1"/>
        <v>1.3865853658536587</v>
      </c>
      <c r="M13" s="13">
        <f t="shared" si="2"/>
        <v>3.9449999999999998</v>
      </c>
      <c r="N13" s="13">
        <f t="shared" si="3"/>
        <v>1.9882539682539682</v>
      </c>
      <c r="O13" s="13">
        <f t="shared" si="4"/>
        <v>7.3198393341076269</v>
      </c>
      <c r="P13" s="13"/>
      <c r="Q13" s="13">
        <f t="shared" si="5"/>
        <v>1.343100623387079</v>
      </c>
      <c r="R13" s="13">
        <f t="shared" si="6"/>
        <v>3.1688669589253982</v>
      </c>
      <c r="S13" s="13">
        <f t="shared" si="7"/>
        <v>1.4796550930999606</v>
      </c>
      <c r="U13" s="10">
        <f t="shared" si="8"/>
        <v>2.3625340780775356E-2</v>
      </c>
      <c r="V13" s="10">
        <f t="shared" si="9"/>
        <v>2.3625340780775356E-2</v>
      </c>
      <c r="W13" s="10">
        <f t="shared" si="10"/>
        <v>2.3625340780775356E-2</v>
      </c>
      <c r="Y13">
        <f t="shared" si="11"/>
        <v>55.506899376612921</v>
      </c>
      <c r="Z13">
        <f t="shared" si="12"/>
        <v>130.96113304107459</v>
      </c>
      <c r="AA13">
        <f t="shared" si="13"/>
        <v>61.150344906900038</v>
      </c>
      <c r="AB13">
        <v>10.48</v>
      </c>
      <c r="AC13">
        <f>Y13/GGDP!$G13</f>
        <v>0.6792327383334914</v>
      </c>
      <c r="AD13">
        <f>Z13/GGDP!$G13</f>
        <v>1.602559141471789</v>
      </c>
      <c r="AE13">
        <f>AA13/GGDP!$G13</f>
        <v>0.74829105368208559</v>
      </c>
      <c r="AF13">
        <f>AB13/GGDP!$G13</f>
        <v>0.12824278022515909</v>
      </c>
      <c r="AI13">
        <v>2005</v>
      </c>
      <c r="AJ13">
        <v>56.85</v>
      </c>
      <c r="AK13" s="31">
        <f>AJ13/GGDP!G13</f>
        <v>0.69566813509544789</v>
      </c>
      <c r="AM13" s="36">
        <v>130.91999999999999</v>
      </c>
      <c r="AN13" s="38">
        <f t="shared" si="14"/>
        <v>74.069999999999993</v>
      </c>
      <c r="AO13" s="39">
        <f>AM13/GGDP!G13</f>
        <v>1.6020558002936856</v>
      </c>
      <c r="AP13" s="33">
        <f t="shared" si="39"/>
        <v>2.3029023746701842</v>
      </c>
      <c r="AQ13">
        <v>62.63</v>
      </c>
      <c r="AR13" s="6">
        <f>AQ13/GGDP!G13</f>
        <v>0.766397454723446</v>
      </c>
      <c r="AT13">
        <v>2005</v>
      </c>
      <c r="AU13" s="36">
        <v>101.17</v>
      </c>
      <c r="AV13" s="36">
        <f t="shared" si="15"/>
        <v>38.54</v>
      </c>
      <c r="AW13" s="39">
        <f>AU13/GGDP!G13</f>
        <v>1.2380078316201664</v>
      </c>
      <c r="AX13">
        <f t="shared" si="16"/>
        <v>1.6153600510937249</v>
      </c>
      <c r="AY13">
        <v>134.13</v>
      </c>
      <c r="AZ13" s="8">
        <f>AY13/GGDP!G13</f>
        <v>1.6413362701908958</v>
      </c>
      <c r="BB13">
        <v>2005</v>
      </c>
      <c r="BC13">
        <v>150.63</v>
      </c>
      <c r="BD13">
        <f t="shared" si="17"/>
        <v>16.5</v>
      </c>
      <c r="BE13" s="4">
        <f>BC13/GGDP!G13</f>
        <v>1.843245227606461</v>
      </c>
      <c r="BF13">
        <f t="shared" si="18"/>
        <v>1.1230149854618654</v>
      </c>
      <c r="BH13">
        <v>10.48</v>
      </c>
      <c r="BK13">
        <v>14.33</v>
      </c>
      <c r="BL13" s="36">
        <f t="shared" si="19"/>
        <v>3.8499999999999996</v>
      </c>
      <c r="BM13" s="8">
        <f>BK13/GGDP!G13</f>
        <v>0.17535487028879099</v>
      </c>
      <c r="BO13">
        <f t="shared" si="20"/>
        <v>1.3673664122137403</v>
      </c>
      <c r="BQ13" s="36">
        <f t="shared" si="21"/>
        <v>397.04999999999995</v>
      </c>
      <c r="BY13">
        <v>2005</v>
      </c>
      <c r="BZ13">
        <v>126.94</v>
      </c>
      <c r="CA13">
        <v>159.25</v>
      </c>
      <c r="CB13">
        <v>102.82</v>
      </c>
      <c r="CC13">
        <v>13.84</v>
      </c>
      <c r="CD13">
        <v>45.65</v>
      </c>
      <c r="CE13">
        <v>7.99</v>
      </c>
      <c r="CF13">
        <v>0</v>
      </c>
      <c r="CH13">
        <f t="shared" si="22"/>
        <v>389.01</v>
      </c>
      <c r="CI13">
        <f t="shared" si="23"/>
        <v>13.84</v>
      </c>
      <c r="CJ13">
        <f t="shared" si="24"/>
        <v>402.84999999999997</v>
      </c>
      <c r="CK13">
        <f t="shared" si="25"/>
        <v>53.64</v>
      </c>
      <c r="CL13">
        <f t="shared" si="26"/>
        <v>456.48999999999995</v>
      </c>
      <c r="CN13">
        <f t="shared" si="27"/>
        <v>126.94</v>
      </c>
      <c r="CO13">
        <f t="shared" si="28"/>
        <v>159.25</v>
      </c>
      <c r="CP13">
        <f t="shared" si="29"/>
        <v>102.82</v>
      </c>
      <c r="CQ13">
        <f t="shared" si="30"/>
        <v>13.84</v>
      </c>
      <c r="CR13">
        <f t="shared" si="31"/>
        <v>45.65</v>
      </c>
      <c r="CS13">
        <f t="shared" si="32"/>
        <v>7.99</v>
      </c>
      <c r="CT13">
        <f t="shared" si="33"/>
        <v>0</v>
      </c>
      <c r="CV13">
        <f t="shared" si="34"/>
        <v>389.01</v>
      </c>
      <c r="CW13">
        <f t="shared" si="35"/>
        <v>13.84</v>
      </c>
      <c r="CX13">
        <f t="shared" si="36"/>
        <v>402.84999999999997</v>
      </c>
      <c r="CY13">
        <f t="shared" si="37"/>
        <v>53.64</v>
      </c>
      <c r="CZ13">
        <f t="shared" si="38"/>
        <v>456.48999999999995</v>
      </c>
      <c r="DC13">
        <v>2005</v>
      </c>
      <c r="DD13">
        <v>55.95</v>
      </c>
      <c r="DE13">
        <v>133.58000000000001</v>
      </c>
      <c r="DF13">
        <v>62.23</v>
      </c>
      <c r="DG13">
        <v>10.06</v>
      </c>
      <c r="DH13">
        <v>38.58</v>
      </c>
      <c r="DI13">
        <v>6.67</v>
      </c>
      <c r="DJ13">
        <v>0</v>
      </c>
      <c r="DK13">
        <v>307.07</v>
      </c>
    </row>
    <row r="14" spans="1:115" x14ac:dyDescent="0.35">
      <c r="A14">
        <v>7</v>
      </c>
      <c r="B14">
        <v>2006</v>
      </c>
      <c r="C14">
        <v>0.18506022576779971</v>
      </c>
      <c r="D14">
        <v>0.42864350129280443</v>
      </c>
      <c r="E14">
        <v>0.20397931512896514</v>
      </c>
      <c r="F14">
        <f t="shared" si="0"/>
        <v>0.81768304218956933</v>
      </c>
      <c r="G14">
        <v>3.2551491131180561E-2</v>
      </c>
      <c r="H14" s="6">
        <v>2.6315789473684209E-2</v>
      </c>
      <c r="I14" s="6">
        <v>2.9411764705882353E-2</v>
      </c>
      <c r="J14" s="6">
        <v>3.1746031746031744E-2</v>
      </c>
      <c r="L14" s="13">
        <f t="shared" si="1"/>
        <v>1.5444736842105262</v>
      </c>
      <c r="M14" s="13">
        <f t="shared" si="2"/>
        <v>3.9982352941176469</v>
      </c>
      <c r="N14" s="13">
        <f t="shared" si="3"/>
        <v>2.0536507936507933</v>
      </c>
      <c r="O14" s="13">
        <f t="shared" si="4"/>
        <v>7.5963597719789666</v>
      </c>
      <c r="P14" s="13"/>
      <c r="Q14" s="13">
        <f t="shared" si="5"/>
        <v>1.4057840544158591</v>
      </c>
      <c r="R14" s="13">
        <f t="shared" si="6"/>
        <v>3.2561302497408739</v>
      </c>
      <c r="S14" s="13">
        <f t="shared" si="7"/>
        <v>1.5495002637614914</v>
      </c>
      <c r="U14" s="10">
        <f t="shared" si="8"/>
        <v>2.3952701557605368E-2</v>
      </c>
      <c r="V14" s="10">
        <f t="shared" si="9"/>
        <v>2.3952701557605371E-2</v>
      </c>
      <c r="W14" s="10">
        <f t="shared" si="10"/>
        <v>2.3952701557605371E-2</v>
      </c>
      <c r="Y14">
        <f t="shared" si="11"/>
        <v>57.284215945584144</v>
      </c>
      <c r="Z14">
        <f t="shared" si="12"/>
        <v>132.68386975025913</v>
      </c>
      <c r="AA14">
        <f t="shared" si="13"/>
        <v>63.14049973623851</v>
      </c>
      <c r="AB14">
        <v>11</v>
      </c>
      <c r="AC14">
        <f>Y14/GGDP!$G14</f>
        <v>0.66710394719441179</v>
      </c>
      <c r="AD14">
        <f>Z14/GGDP!$G14</f>
        <v>1.5451714190084911</v>
      </c>
      <c r="AE14">
        <f>AA14/GGDP!$G14</f>
        <v>0.73530336248094219</v>
      </c>
      <c r="AF14">
        <f>AB14/GGDP!$G14</f>
        <v>0.12810061721206475</v>
      </c>
      <c r="AI14">
        <v>2006</v>
      </c>
      <c r="AJ14">
        <v>58.69</v>
      </c>
      <c r="AK14" s="31">
        <f>AJ14/GGDP!G14</f>
        <v>0.68347502037964358</v>
      </c>
      <c r="AM14" s="36">
        <v>133.66999999999999</v>
      </c>
      <c r="AN14" s="38">
        <f t="shared" si="14"/>
        <v>74.97999999999999</v>
      </c>
      <c r="AO14" s="39">
        <f>AM14/GGDP!G14</f>
        <v>1.5566554093396994</v>
      </c>
      <c r="AP14" s="33">
        <f t="shared" si="39"/>
        <v>2.2775600613392402</v>
      </c>
      <c r="AQ14">
        <v>64.69</v>
      </c>
      <c r="AR14" s="6">
        <f>AQ14/GGDP!G14</f>
        <v>0.75334808431349709</v>
      </c>
      <c r="AT14">
        <v>2006</v>
      </c>
      <c r="AU14" s="36">
        <v>104.7</v>
      </c>
      <c r="AV14" s="36">
        <f t="shared" si="15"/>
        <v>40.010000000000005</v>
      </c>
      <c r="AW14" s="39">
        <f>AU14/GGDP!G14</f>
        <v>1.2192849656457436</v>
      </c>
      <c r="AX14">
        <f t="shared" si="16"/>
        <v>1.6184881743700728</v>
      </c>
      <c r="AY14">
        <v>135.94</v>
      </c>
      <c r="AZ14" s="8">
        <f>AY14/GGDP!G14</f>
        <v>1.5830907185280074</v>
      </c>
      <c r="BB14">
        <v>2006</v>
      </c>
      <c r="BC14">
        <v>153.06</v>
      </c>
      <c r="BD14">
        <f t="shared" si="17"/>
        <v>17.120000000000005</v>
      </c>
      <c r="BE14" s="4">
        <f>BC14/GGDP!G14</f>
        <v>1.7824618609526026</v>
      </c>
      <c r="BF14">
        <f t="shared" si="18"/>
        <v>1.1259379137854937</v>
      </c>
      <c r="BH14">
        <v>11</v>
      </c>
      <c r="BK14">
        <v>15.03</v>
      </c>
      <c r="BL14" s="36">
        <f t="shared" si="19"/>
        <v>4.0299999999999994</v>
      </c>
      <c r="BM14" s="8">
        <f>BK14/GGDP!G14</f>
        <v>0.17503202515430299</v>
      </c>
      <c r="BO14">
        <f t="shared" si="20"/>
        <v>1.3663636363636362</v>
      </c>
      <c r="BQ14" s="36">
        <f t="shared" si="21"/>
        <v>406.46</v>
      </c>
      <c r="BY14">
        <v>2006</v>
      </c>
      <c r="BZ14">
        <v>130.78</v>
      </c>
      <c r="CA14">
        <v>162.18</v>
      </c>
      <c r="CB14">
        <v>106.34</v>
      </c>
      <c r="CC14">
        <v>14.55</v>
      </c>
      <c r="CD14">
        <v>46.59</v>
      </c>
      <c r="CE14">
        <v>8.33</v>
      </c>
      <c r="CF14">
        <v>0</v>
      </c>
      <c r="CH14">
        <f t="shared" si="22"/>
        <v>399.30000000000007</v>
      </c>
      <c r="CI14">
        <f t="shared" si="23"/>
        <v>14.55</v>
      </c>
      <c r="CJ14">
        <f t="shared" si="24"/>
        <v>413.85000000000008</v>
      </c>
      <c r="CK14">
        <f t="shared" si="25"/>
        <v>54.92</v>
      </c>
      <c r="CL14">
        <f t="shared" si="26"/>
        <v>468.7700000000001</v>
      </c>
      <c r="CN14">
        <f t="shared" si="27"/>
        <v>130.78</v>
      </c>
      <c r="CO14">
        <f t="shared" si="28"/>
        <v>162.18</v>
      </c>
      <c r="CP14">
        <f t="shared" si="29"/>
        <v>106.34</v>
      </c>
      <c r="CQ14">
        <f t="shared" si="30"/>
        <v>14.55</v>
      </c>
      <c r="CR14">
        <f t="shared" si="31"/>
        <v>46.59</v>
      </c>
      <c r="CS14">
        <f t="shared" si="32"/>
        <v>8.33</v>
      </c>
      <c r="CT14">
        <f t="shared" si="33"/>
        <v>0</v>
      </c>
      <c r="CV14">
        <f t="shared" si="34"/>
        <v>399.30000000000007</v>
      </c>
      <c r="CW14">
        <f t="shared" si="35"/>
        <v>14.55</v>
      </c>
      <c r="CX14">
        <f t="shared" si="36"/>
        <v>413.85000000000008</v>
      </c>
      <c r="CY14">
        <f t="shared" si="37"/>
        <v>54.92</v>
      </c>
      <c r="CZ14">
        <f t="shared" si="38"/>
        <v>468.7700000000001</v>
      </c>
      <c r="DC14">
        <v>2006</v>
      </c>
      <c r="DD14">
        <v>57.46</v>
      </c>
      <c r="DE14">
        <v>136.46</v>
      </c>
      <c r="DF14">
        <v>64.28</v>
      </c>
      <c r="DG14">
        <v>10.57</v>
      </c>
      <c r="DH14">
        <v>39.36</v>
      </c>
      <c r="DI14">
        <v>6.97</v>
      </c>
      <c r="DJ14">
        <v>0</v>
      </c>
      <c r="DK14">
        <v>315.10000000000008</v>
      </c>
    </row>
    <row r="15" spans="1:115" x14ac:dyDescent="0.35">
      <c r="A15">
        <v>8</v>
      </c>
      <c r="B15">
        <v>2007</v>
      </c>
      <c r="C15">
        <v>0.18532948828077064</v>
      </c>
      <c r="D15">
        <v>0.4267087986255983</v>
      </c>
      <c r="E15">
        <v>0.20542397840225793</v>
      </c>
      <c r="F15">
        <f t="shared" si="0"/>
        <v>0.81746226530862687</v>
      </c>
      <c r="G15">
        <v>3.3127515647061304E-2</v>
      </c>
      <c r="H15" s="6">
        <v>2.7397260273972601E-2</v>
      </c>
      <c r="I15" s="6">
        <v>3.125E-2</v>
      </c>
      <c r="J15" s="6">
        <v>3.3333333333333333E-2</v>
      </c>
      <c r="L15" s="13">
        <f t="shared" si="1"/>
        <v>1.6550684931506847</v>
      </c>
      <c r="M15" s="13">
        <f t="shared" si="2"/>
        <v>4.3465625000000001</v>
      </c>
      <c r="N15" s="13">
        <f t="shared" si="3"/>
        <v>2.2319999999999998</v>
      </c>
      <c r="O15" s="13">
        <f t="shared" si="4"/>
        <v>8.233630993150685</v>
      </c>
      <c r="P15" s="13"/>
      <c r="Q15" s="13">
        <f t="shared" si="5"/>
        <v>1.5259346186533098</v>
      </c>
      <c r="R15" s="13">
        <f t="shared" si="6"/>
        <v>3.5133627894138204</v>
      </c>
      <c r="S15" s="13">
        <f t="shared" si="7"/>
        <v>1.6913852353091479</v>
      </c>
      <c r="U15" s="10">
        <f t="shared" si="8"/>
        <v>2.5259636130662306E-2</v>
      </c>
      <c r="V15" s="10">
        <f t="shared" si="9"/>
        <v>2.5259636130662306E-2</v>
      </c>
      <c r="W15" s="10">
        <f t="shared" si="10"/>
        <v>2.5259636130662306E-2</v>
      </c>
      <c r="Y15">
        <f t="shared" si="11"/>
        <v>58.884065381346687</v>
      </c>
      <c r="Z15">
        <f t="shared" si="12"/>
        <v>135.5766372105862</v>
      </c>
      <c r="AA15">
        <f t="shared" si="13"/>
        <v>65.268614764690852</v>
      </c>
      <c r="AB15">
        <v>11.51</v>
      </c>
      <c r="AC15">
        <f>Y15/GGDP!$G15</f>
        <v>0.65231046174085172</v>
      </c>
      <c r="AD15">
        <f>Z15/GGDP!$G15</f>
        <v>1.5019013759896556</v>
      </c>
      <c r="AE15">
        <f>AA15/GGDP!$G15</f>
        <v>0.72303771756608903</v>
      </c>
      <c r="AF15">
        <f>AB15/GGDP!$G15</f>
        <v>0.12750636977955024</v>
      </c>
      <c r="AI15">
        <v>2007</v>
      </c>
      <c r="AJ15">
        <v>60.41</v>
      </c>
      <c r="AK15" s="31">
        <f>AJ15/GGDP!G15</f>
        <v>0.66921457848676191</v>
      </c>
      <c r="AM15" s="36">
        <v>137.38</v>
      </c>
      <c r="AN15" s="38">
        <f t="shared" si="14"/>
        <v>76.97</v>
      </c>
      <c r="AO15" s="39">
        <f>AM15/GGDP!G15</f>
        <v>1.5218788080203833</v>
      </c>
      <c r="AP15" s="33">
        <f t="shared" si="39"/>
        <v>2.2741268001986428</v>
      </c>
      <c r="AQ15">
        <v>66.959999999999994</v>
      </c>
      <c r="AR15" s="6">
        <f>AQ15/GGDP!G15</f>
        <v>0.74177467597208369</v>
      </c>
      <c r="AT15">
        <v>2007</v>
      </c>
      <c r="AU15" s="36">
        <v>108.3</v>
      </c>
      <c r="AV15" s="36">
        <f t="shared" si="15"/>
        <v>41.34</v>
      </c>
      <c r="AW15" s="39">
        <f>AU15/GGDP!G15</f>
        <v>1.1997341309405118</v>
      </c>
      <c r="AX15">
        <f t="shared" si="16"/>
        <v>1.6173835125448031</v>
      </c>
      <c r="AY15">
        <v>139.09</v>
      </c>
      <c r="AZ15" s="8">
        <f>AY15/GGDP!G15</f>
        <v>1.5408219785089179</v>
      </c>
      <c r="BB15">
        <v>2007</v>
      </c>
      <c r="BC15">
        <v>156.5</v>
      </c>
      <c r="BD15">
        <f t="shared" si="17"/>
        <v>17.409999999999997</v>
      </c>
      <c r="BE15" s="4">
        <f>BC15/GGDP!G15</f>
        <v>1.7336878254126511</v>
      </c>
      <c r="BF15">
        <f t="shared" si="18"/>
        <v>1.1251707527500179</v>
      </c>
      <c r="BH15">
        <v>11.51</v>
      </c>
      <c r="BK15">
        <v>15.72</v>
      </c>
      <c r="BL15" s="36">
        <f t="shared" si="19"/>
        <v>4.2100000000000009</v>
      </c>
      <c r="BM15" s="8">
        <f>BK15/GGDP!G15</f>
        <v>0.17414423396477235</v>
      </c>
      <c r="BO15">
        <f t="shared" si="20"/>
        <v>1.3657688966116421</v>
      </c>
      <c r="BQ15" s="36">
        <f t="shared" si="21"/>
        <v>417.90000000000003</v>
      </c>
      <c r="BY15">
        <v>2007</v>
      </c>
      <c r="BZ15">
        <v>134.87</v>
      </c>
      <c r="CA15">
        <v>165.5</v>
      </c>
      <c r="CB15">
        <v>110.27</v>
      </c>
      <c r="CC15">
        <v>15.29</v>
      </c>
      <c r="CD15">
        <v>47.67</v>
      </c>
      <c r="CE15">
        <v>8.69</v>
      </c>
      <c r="CF15">
        <v>0</v>
      </c>
      <c r="CH15">
        <f t="shared" si="22"/>
        <v>410.64</v>
      </c>
      <c r="CI15">
        <f t="shared" si="23"/>
        <v>15.29</v>
      </c>
      <c r="CJ15">
        <f t="shared" si="24"/>
        <v>425.93</v>
      </c>
      <c r="CK15">
        <f t="shared" si="25"/>
        <v>56.36</v>
      </c>
      <c r="CL15">
        <f t="shared" si="26"/>
        <v>482.29</v>
      </c>
      <c r="CN15">
        <f t="shared" si="27"/>
        <v>134.87</v>
      </c>
      <c r="CO15">
        <f t="shared" si="28"/>
        <v>165.5</v>
      </c>
      <c r="CP15">
        <f t="shared" si="29"/>
        <v>110.27</v>
      </c>
      <c r="CQ15">
        <f t="shared" si="30"/>
        <v>15.29</v>
      </c>
      <c r="CR15">
        <f t="shared" si="31"/>
        <v>47.67</v>
      </c>
      <c r="CS15">
        <f t="shared" si="32"/>
        <v>8.69</v>
      </c>
      <c r="CT15">
        <f t="shared" si="33"/>
        <v>0</v>
      </c>
      <c r="CV15">
        <f t="shared" si="34"/>
        <v>410.64</v>
      </c>
      <c r="CW15">
        <f t="shared" si="35"/>
        <v>15.29</v>
      </c>
      <c r="CX15">
        <f t="shared" si="36"/>
        <v>425.93</v>
      </c>
      <c r="CY15">
        <f t="shared" si="37"/>
        <v>56.36</v>
      </c>
      <c r="CZ15">
        <f t="shared" si="38"/>
        <v>482.29</v>
      </c>
      <c r="DC15">
        <v>2007</v>
      </c>
      <c r="DD15">
        <v>59.1</v>
      </c>
      <c r="DE15">
        <v>139.68</v>
      </c>
      <c r="DF15">
        <v>66.569999999999993</v>
      </c>
      <c r="DG15">
        <v>11.12</v>
      </c>
      <c r="DH15">
        <v>40.24</v>
      </c>
      <c r="DI15">
        <v>7.28</v>
      </c>
      <c r="DJ15">
        <v>0</v>
      </c>
      <c r="DK15">
        <v>323.99</v>
      </c>
    </row>
    <row r="16" spans="1:115" x14ac:dyDescent="0.35">
      <c r="A16">
        <v>9</v>
      </c>
      <c r="B16">
        <v>2008</v>
      </c>
      <c r="C16">
        <v>0.18576248917555019</v>
      </c>
      <c r="D16">
        <v>0.42485592284033563</v>
      </c>
      <c r="E16">
        <v>0.20684403834094778</v>
      </c>
      <c r="F16">
        <f t="shared" si="0"/>
        <v>0.81746245035683363</v>
      </c>
      <c r="G16">
        <v>3.3669135599827656E-2</v>
      </c>
      <c r="H16" s="6">
        <v>3.0303030303030304E-2</v>
      </c>
      <c r="I16" s="6">
        <v>3.3333333333333333E-2</v>
      </c>
      <c r="J16" s="6">
        <v>3.3898305084745763E-2</v>
      </c>
      <c r="L16" s="13">
        <f t="shared" si="1"/>
        <v>1.8851515151515152</v>
      </c>
      <c r="M16" s="13">
        <f t="shared" si="2"/>
        <v>4.7426666666666666</v>
      </c>
      <c r="N16" s="13">
        <f t="shared" si="3"/>
        <v>2.3481355932203387</v>
      </c>
      <c r="O16" s="13">
        <f t="shared" si="4"/>
        <v>8.9759537750385192</v>
      </c>
      <c r="P16" s="13"/>
      <c r="Q16" s="13">
        <f t="shared" si="5"/>
        <v>1.6673955159758318</v>
      </c>
      <c r="R16" s="13">
        <f t="shared" si="6"/>
        <v>3.8134871244661843</v>
      </c>
      <c r="S16" s="13">
        <f t="shared" si="7"/>
        <v>1.8566225267906424</v>
      </c>
      <c r="U16" s="10">
        <f t="shared" si="8"/>
        <v>2.6802692749973184E-2</v>
      </c>
      <c r="V16" s="10">
        <f t="shared" si="9"/>
        <v>2.680269274997318E-2</v>
      </c>
      <c r="W16" s="10">
        <f t="shared" si="10"/>
        <v>2.6802692749973184E-2</v>
      </c>
      <c r="Y16">
        <f t="shared" si="11"/>
        <v>60.542604484024167</v>
      </c>
      <c r="Z16">
        <f t="shared" si="12"/>
        <v>138.46651287553382</v>
      </c>
      <c r="AA16">
        <f t="shared" si="13"/>
        <v>67.413377473209351</v>
      </c>
      <c r="AB16">
        <v>12.02</v>
      </c>
      <c r="AC16">
        <f>Y16/GGDP!$G16</f>
        <v>0.65296165319266786</v>
      </c>
      <c r="AD16">
        <f>Z16/GGDP!$G16</f>
        <v>1.4933834434375952</v>
      </c>
      <c r="AE16">
        <f>AA16/GGDP!$G16</f>
        <v>0.72706403659630447</v>
      </c>
      <c r="AF16">
        <f>AB16/GGDP!$G16</f>
        <v>0.12963761863675582</v>
      </c>
      <c r="AI16">
        <v>2008</v>
      </c>
      <c r="AJ16">
        <v>62.21</v>
      </c>
      <c r="AK16" s="31">
        <f>AJ16/GGDP!G16</f>
        <v>0.67094477998274371</v>
      </c>
      <c r="AM16" s="36">
        <v>140.74</v>
      </c>
      <c r="AN16" s="38">
        <f t="shared" si="14"/>
        <v>78.53</v>
      </c>
      <c r="AO16" s="39">
        <f>AM16/GGDP!G16</f>
        <v>1.5179033649698017</v>
      </c>
      <c r="AP16" s="33">
        <f t="shared" si="39"/>
        <v>2.2623372448159462</v>
      </c>
      <c r="AQ16">
        <v>69.27</v>
      </c>
      <c r="AR16" s="6">
        <f>AQ16/GGDP!G16</f>
        <v>0.7470880069025021</v>
      </c>
      <c r="AT16">
        <v>2008</v>
      </c>
      <c r="AU16" s="36">
        <v>111.89</v>
      </c>
      <c r="AV16" s="36">
        <f t="shared" si="15"/>
        <v>42.620000000000005</v>
      </c>
      <c r="AW16" s="39">
        <f>AU16/GGDP!G16</f>
        <v>1.2067515099223469</v>
      </c>
      <c r="AX16">
        <f t="shared" si="16"/>
        <v>1.6152735672008085</v>
      </c>
      <c r="AY16">
        <v>142.28</v>
      </c>
      <c r="AZ16" s="8">
        <f>AY16/GGDP!G16</f>
        <v>1.5345125107851596</v>
      </c>
      <c r="BB16">
        <v>2008</v>
      </c>
      <c r="BC16">
        <v>160.31</v>
      </c>
      <c r="BD16">
        <f t="shared" si="17"/>
        <v>18.03</v>
      </c>
      <c r="BE16" s="4">
        <f>BC16/GGDP!G16</f>
        <v>1.7289689387402933</v>
      </c>
      <c r="BF16">
        <f t="shared" si="18"/>
        <v>1.1267219567050886</v>
      </c>
      <c r="BH16">
        <v>12.02</v>
      </c>
      <c r="BK16">
        <v>16.41</v>
      </c>
      <c r="BL16" s="36">
        <f t="shared" si="19"/>
        <v>4.3900000000000006</v>
      </c>
      <c r="BM16" s="8">
        <f>BK16/GGDP!G16</f>
        <v>0.17698446937014667</v>
      </c>
      <c r="BO16">
        <f t="shared" si="20"/>
        <v>1.3652246256239602</v>
      </c>
      <c r="BQ16" s="36">
        <f t="shared" si="21"/>
        <v>429.35</v>
      </c>
      <c r="BY16">
        <v>2008</v>
      </c>
      <c r="BZ16">
        <v>138.94</v>
      </c>
      <c r="CA16">
        <v>168.8</v>
      </c>
      <c r="CB16">
        <v>114.24</v>
      </c>
      <c r="CC16">
        <v>16.09</v>
      </c>
      <c r="CD16">
        <v>48.74</v>
      </c>
      <c r="CE16">
        <v>9.08</v>
      </c>
      <c r="CF16">
        <v>0</v>
      </c>
      <c r="CH16">
        <f t="shared" si="22"/>
        <v>421.98</v>
      </c>
      <c r="CI16">
        <f t="shared" si="23"/>
        <v>16.09</v>
      </c>
      <c r="CJ16">
        <f t="shared" si="24"/>
        <v>438.07</v>
      </c>
      <c r="CK16">
        <f t="shared" si="25"/>
        <v>57.82</v>
      </c>
      <c r="CL16">
        <f t="shared" si="26"/>
        <v>495.89</v>
      </c>
      <c r="CN16">
        <f t="shared" si="27"/>
        <v>138.94</v>
      </c>
      <c r="CO16">
        <f t="shared" si="28"/>
        <v>168.8</v>
      </c>
      <c r="CP16">
        <f t="shared" si="29"/>
        <v>114.24</v>
      </c>
      <c r="CQ16">
        <f t="shared" si="30"/>
        <v>16.09</v>
      </c>
      <c r="CR16">
        <f t="shared" si="31"/>
        <v>48.74</v>
      </c>
      <c r="CS16">
        <f t="shared" si="32"/>
        <v>9.08</v>
      </c>
      <c r="CT16">
        <f t="shared" si="33"/>
        <v>0</v>
      </c>
      <c r="CV16">
        <f t="shared" si="34"/>
        <v>421.98</v>
      </c>
      <c r="CW16">
        <f t="shared" si="35"/>
        <v>16.09</v>
      </c>
      <c r="CX16">
        <f t="shared" si="36"/>
        <v>438.07</v>
      </c>
      <c r="CY16">
        <f t="shared" si="37"/>
        <v>57.82</v>
      </c>
      <c r="CZ16">
        <f t="shared" si="38"/>
        <v>495.89</v>
      </c>
      <c r="DC16">
        <v>2008</v>
      </c>
      <c r="DD16">
        <v>60.75</v>
      </c>
      <c r="DE16">
        <v>142.94999999999999</v>
      </c>
      <c r="DF16">
        <v>68.86</v>
      </c>
      <c r="DG16">
        <v>11.7</v>
      </c>
      <c r="DH16">
        <v>41.11</v>
      </c>
      <c r="DI16">
        <v>7.61</v>
      </c>
      <c r="DJ16">
        <v>0</v>
      </c>
      <c r="DK16">
        <v>332.98</v>
      </c>
    </row>
    <row r="17" spans="1:115" x14ac:dyDescent="0.35">
      <c r="A17">
        <v>10</v>
      </c>
      <c r="B17">
        <v>2009</v>
      </c>
      <c r="C17">
        <v>0.18561804335090804</v>
      </c>
      <c r="D17">
        <v>0.42439953134153485</v>
      </c>
      <c r="E17">
        <v>0.20717633274751027</v>
      </c>
      <c r="F17">
        <f t="shared" si="0"/>
        <v>0.81719390743995313</v>
      </c>
      <c r="G17">
        <v>3.4316979462112519E-2</v>
      </c>
      <c r="H17" s="6">
        <v>2.9411764705882353E-2</v>
      </c>
      <c r="I17" s="6">
        <v>3.3333333333333333E-2</v>
      </c>
      <c r="J17" s="6">
        <v>3.3333333333333333E-2</v>
      </c>
      <c r="L17" s="13">
        <f t="shared" si="1"/>
        <v>1.8638235294117647</v>
      </c>
      <c r="M17" s="13">
        <f t="shared" si="2"/>
        <v>4.8296666666666663</v>
      </c>
      <c r="N17" s="13">
        <f t="shared" si="3"/>
        <v>2.3576666666666668</v>
      </c>
      <c r="O17" s="13">
        <f t="shared" si="4"/>
        <v>9.0511568627450973</v>
      </c>
      <c r="P17" s="13"/>
      <c r="Q17" s="13">
        <f t="shared" si="5"/>
        <v>1.6800580269248881</v>
      </c>
      <c r="R17" s="13">
        <f t="shared" si="6"/>
        <v>3.8413067306477364</v>
      </c>
      <c r="S17" s="13">
        <f t="shared" si="7"/>
        <v>1.8751854859459893</v>
      </c>
      <c r="U17" s="10">
        <f t="shared" si="8"/>
        <v>2.6511883019171345E-2</v>
      </c>
      <c r="V17" s="10">
        <f t="shared" si="9"/>
        <v>2.6511883019171349E-2</v>
      </c>
      <c r="W17" s="10">
        <f t="shared" si="10"/>
        <v>2.6511883019171345E-2</v>
      </c>
      <c r="Y17">
        <f t="shared" si="11"/>
        <v>61.689941973075115</v>
      </c>
      <c r="Z17">
        <f t="shared" si="12"/>
        <v>141.04869326935224</v>
      </c>
      <c r="AA17">
        <f t="shared" si="13"/>
        <v>68.854814514054013</v>
      </c>
      <c r="AB17">
        <v>12.51</v>
      </c>
      <c r="AC17">
        <f>Y17/GGDP!$G17</f>
        <v>0.67017862002254336</v>
      </c>
      <c r="AD17">
        <f>Z17/GGDP!$G17</f>
        <v>1.5323051957561351</v>
      </c>
      <c r="AE17">
        <f>AA17/GGDP!$G17</f>
        <v>0.74801536680123859</v>
      </c>
      <c r="AF17">
        <f>AB17/GGDP!$G17</f>
        <v>0.13590439978272678</v>
      </c>
      <c r="AI17">
        <v>2009</v>
      </c>
      <c r="AJ17">
        <v>63.37</v>
      </c>
      <c r="AK17" s="31">
        <f>AJ17/GGDP!G17</f>
        <v>0.68843020097772945</v>
      </c>
      <c r="AM17" s="36">
        <v>142.59</v>
      </c>
      <c r="AN17" s="38">
        <f t="shared" si="14"/>
        <v>79.22</v>
      </c>
      <c r="AO17" s="39">
        <f>AM17/GGDP!G17</f>
        <v>1.5490494296577948</v>
      </c>
      <c r="AP17" s="33">
        <f t="shared" si="39"/>
        <v>2.2501183525327444</v>
      </c>
      <c r="AQ17">
        <v>70.73</v>
      </c>
      <c r="AR17" s="6">
        <f>AQ17/GGDP!G17</f>
        <v>0.76838674633351445</v>
      </c>
      <c r="AT17">
        <v>2009</v>
      </c>
      <c r="AU17" s="36">
        <v>114.54</v>
      </c>
      <c r="AV17" s="36">
        <f t="shared" si="15"/>
        <v>43.81</v>
      </c>
      <c r="AW17" s="39">
        <f>AU17/GGDP!G17</f>
        <v>1.2443237370994027</v>
      </c>
      <c r="AX17">
        <f t="shared" si="16"/>
        <v>1.6193977095998868</v>
      </c>
      <c r="AY17">
        <v>144.88999999999999</v>
      </c>
      <c r="AZ17" s="8">
        <f>AY17/GGDP!G17</f>
        <v>1.5740358500814773</v>
      </c>
      <c r="BB17">
        <v>2009</v>
      </c>
      <c r="BC17">
        <v>163.98</v>
      </c>
      <c r="BD17">
        <f t="shared" si="17"/>
        <v>19.090000000000003</v>
      </c>
      <c r="BE17" s="4">
        <f>BC17/GGDP!G17</f>
        <v>1.7814231395980444</v>
      </c>
      <c r="BF17">
        <f t="shared" si="18"/>
        <v>1.1317551245772655</v>
      </c>
      <c r="BH17">
        <v>12.51</v>
      </c>
      <c r="BK17">
        <v>17.059999999999999</v>
      </c>
      <c r="BL17" s="36">
        <f t="shared" si="19"/>
        <v>4.5499999999999989</v>
      </c>
      <c r="BM17" s="8">
        <f>BK17/GGDP!G17</f>
        <v>0.18533405757740357</v>
      </c>
      <c r="BO17">
        <f t="shared" si="20"/>
        <v>1.3637090327737809</v>
      </c>
      <c r="BQ17" s="36">
        <f t="shared" si="21"/>
        <v>438.17</v>
      </c>
      <c r="BY17">
        <v>2009</v>
      </c>
      <c r="BZ17">
        <v>141.9</v>
      </c>
      <c r="CA17">
        <v>170.72</v>
      </c>
      <c r="CB17">
        <v>117</v>
      </c>
      <c r="CC17">
        <v>16.88</v>
      </c>
      <c r="CD17">
        <v>49.34</v>
      </c>
      <c r="CE17">
        <v>9.4700000000000006</v>
      </c>
      <c r="CF17">
        <v>0</v>
      </c>
      <c r="CH17">
        <f t="shared" si="22"/>
        <v>429.62</v>
      </c>
      <c r="CI17">
        <f t="shared" si="23"/>
        <v>16.88</v>
      </c>
      <c r="CJ17">
        <f t="shared" si="24"/>
        <v>446.5</v>
      </c>
      <c r="CK17">
        <f t="shared" si="25"/>
        <v>58.81</v>
      </c>
      <c r="CL17">
        <f t="shared" si="26"/>
        <v>505.31</v>
      </c>
      <c r="CN17">
        <f t="shared" si="27"/>
        <v>141.9</v>
      </c>
      <c r="CO17">
        <f t="shared" si="28"/>
        <v>170.72</v>
      </c>
      <c r="CP17">
        <f t="shared" si="29"/>
        <v>117</v>
      </c>
      <c r="CQ17">
        <f t="shared" si="30"/>
        <v>16.88</v>
      </c>
      <c r="CR17">
        <f t="shared" si="31"/>
        <v>49.34</v>
      </c>
      <c r="CS17">
        <f t="shared" si="32"/>
        <v>9.4700000000000006</v>
      </c>
      <c r="CT17">
        <f t="shared" si="33"/>
        <v>0</v>
      </c>
      <c r="CV17">
        <f t="shared" si="34"/>
        <v>429.62</v>
      </c>
      <c r="CW17">
        <f t="shared" si="35"/>
        <v>16.88</v>
      </c>
      <c r="CX17">
        <f t="shared" si="36"/>
        <v>446.5</v>
      </c>
      <c r="CY17">
        <f t="shared" si="37"/>
        <v>58.81</v>
      </c>
      <c r="CZ17">
        <f t="shared" si="38"/>
        <v>505.31</v>
      </c>
      <c r="DC17">
        <v>2009</v>
      </c>
      <c r="DD17">
        <v>61.96</v>
      </c>
      <c r="DE17">
        <v>145.19</v>
      </c>
      <c r="DF17">
        <v>70.459999999999994</v>
      </c>
      <c r="DG17">
        <v>12.28</v>
      </c>
      <c r="DH17">
        <v>41.61</v>
      </c>
      <c r="DI17">
        <v>7.95</v>
      </c>
      <c r="DJ17">
        <v>0</v>
      </c>
      <c r="DK17">
        <v>339.45</v>
      </c>
    </row>
    <row r="18" spans="1:115" x14ac:dyDescent="0.35">
      <c r="A18">
        <v>11</v>
      </c>
      <c r="B18">
        <v>2010</v>
      </c>
      <c r="C18">
        <v>0.18390605113965058</v>
      </c>
      <c r="D18">
        <v>0.4249681823440935</v>
      </c>
      <c r="E18">
        <v>0.20788499363646884</v>
      </c>
      <c r="F18">
        <f t="shared" si="0"/>
        <v>0.81675922712021287</v>
      </c>
      <c r="G18">
        <v>3.5104119015891319E-2</v>
      </c>
      <c r="H18" s="6">
        <v>3.2786885245901641E-2</v>
      </c>
      <c r="I18" s="6">
        <v>3.4482758620689655E-2</v>
      </c>
      <c r="J18" s="6">
        <v>3.3898305084745763E-2</v>
      </c>
      <c r="L18" s="13">
        <f t="shared" si="1"/>
        <v>2.0845901639344264</v>
      </c>
      <c r="M18" s="13">
        <f t="shared" si="2"/>
        <v>5.0662068965517237</v>
      </c>
      <c r="N18" s="13">
        <f t="shared" si="3"/>
        <v>2.4362711864406781</v>
      </c>
      <c r="O18" s="13">
        <f t="shared" si="4"/>
        <v>9.5870682469268278</v>
      </c>
      <c r="P18" s="13"/>
      <c r="Q18" s="13">
        <f t="shared" si="5"/>
        <v>1.7631198632986456</v>
      </c>
      <c r="R18" s="13">
        <f t="shared" si="6"/>
        <v>4.0741989669052687</v>
      </c>
      <c r="S18" s="13">
        <f t="shared" si="7"/>
        <v>1.9930076215047761</v>
      </c>
      <c r="U18" s="10">
        <f t="shared" si="8"/>
        <v>2.7730730784816696E-2</v>
      </c>
      <c r="V18" s="10">
        <f t="shared" si="9"/>
        <v>2.7730730784816696E-2</v>
      </c>
      <c r="W18" s="10">
        <f t="shared" si="10"/>
        <v>2.7730730784816696E-2</v>
      </c>
      <c r="Y18">
        <f t="shared" si="11"/>
        <v>61.81688013670135</v>
      </c>
      <c r="Z18">
        <f t="shared" si="12"/>
        <v>142.84580103309472</v>
      </c>
      <c r="AA18">
        <f t="shared" si="13"/>
        <v>69.876992378495231</v>
      </c>
      <c r="AB18">
        <v>12.96</v>
      </c>
      <c r="AC18">
        <f>Y18/GGDP!$G18</f>
        <v>0.63906626834179003</v>
      </c>
      <c r="AD18">
        <f>Z18/GGDP!$G18</f>
        <v>1.4767476587728183</v>
      </c>
      <c r="AE18">
        <f>AA18/GGDP!$G18</f>
        <v>0.72239214699157683</v>
      </c>
      <c r="AF18">
        <f>AB18/GGDP!$G18</f>
        <v>0.13398118474103174</v>
      </c>
      <c r="AI18">
        <v>2010</v>
      </c>
      <c r="AJ18">
        <v>63.58</v>
      </c>
      <c r="AK18" s="31">
        <f>AJ18/GGDP!G18</f>
        <v>0.65729349736379605</v>
      </c>
      <c r="AM18" s="36">
        <v>143.38999999999999</v>
      </c>
      <c r="AN18" s="38">
        <f t="shared" si="14"/>
        <v>79.809999999999988</v>
      </c>
      <c r="AO18" s="39">
        <f>AM18/GGDP!G18</f>
        <v>1.4823736172852267</v>
      </c>
      <c r="AP18" s="33">
        <f t="shared" si="39"/>
        <v>2.2552689525007863</v>
      </c>
      <c r="AQ18">
        <v>71.87</v>
      </c>
      <c r="AR18" s="6">
        <f>AQ18/GGDP!G18</f>
        <v>0.74299596815879254</v>
      </c>
      <c r="AT18">
        <v>2010</v>
      </c>
      <c r="AU18" s="36">
        <v>116.17</v>
      </c>
      <c r="AV18" s="36">
        <f t="shared" si="15"/>
        <v>44.3</v>
      </c>
      <c r="AW18" s="39">
        <f>AU18/GGDP!G18</f>
        <v>1.2009717771115476</v>
      </c>
      <c r="AX18">
        <f t="shared" si="16"/>
        <v>1.6163907054403783</v>
      </c>
      <c r="AY18">
        <v>146.91999999999999</v>
      </c>
      <c r="AZ18" s="8">
        <f>AY18/GGDP!G18</f>
        <v>1.5188669492401528</v>
      </c>
      <c r="BB18">
        <v>2010</v>
      </c>
      <c r="BC18">
        <v>166.1</v>
      </c>
      <c r="BD18">
        <f t="shared" si="17"/>
        <v>19.180000000000007</v>
      </c>
      <c r="BE18" s="4">
        <f>BC18/GGDP!G18</f>
        <v>1.7171508322133773</v>
      </c>
      <c r="BF18">
        <f t="shared" si="18"/>
        <v>1.1305472365913423</v>
      </c>
      <c r="BH18">
        <v>12.96</v>
      </c>
      <c r="BK18">
        <v>17.649999999999999</v>
      </c>
      <c r="BL18" s="36">
        <f t="shared" si="19"/>
        <v>4.6899999999999977</v>
      </c>
      <c r="BM18" s="8">
        <f>BK18/GGDP!G18</f>
        <v>0.18246665977463039</v>
      </c>
      <c r="BO18">
        <f t="shared" si="20"/>
        <v>1.3618827160493825</v>
      </c>
      <c r="BQ18" s="36">
        <f t="shared" si="21"/>
        <v>443.30999999999995</v>
      </c>
      <c r="BY18">
        <v>2010</v>
      </c>
      <c r="BZ18">
        <v>143.58000000000001</v>
      </c>
      <c r="CA18">
        <v>171.42</v>
      </c>
      <c r="CB18">
        <v>118.62</v>
      </c>
      <c r="CC18">
        <v>17.579999999999998</v>
      </c>
      <c r="CD18">
        <v>49.56</v>
      </c>
      <c r="CE18">
        <v>9.85</v>
      </c>
      <c r="CF18">
        <v>0</v>
      </c>
      <c r="CH18">
        <f t="shared" si="22"/>
        <v>433.62</v>
      </c>
      <c r="CI18">
        <f t="shared" si="23"/>
        <v>17.579999999999998</v>
      </c>
      <c r="CJ18">
        <f t="shared" si="24"/>
        <v>451.2</v>
      </c>
      <c r="CK18">
        <f t="shared" si="25"/>
        <v>59.410000000000004</v>
      </c>
      <c r="CL18">
        <f t="shared" si="26"/>
        <v>510.61</v>
      </c>
      <c r="CN18">
        <f t="shared" si="27"/>
        <v>143.58000000000001</v>
      </c>
      <c r="CO18">
        <f t="shared" si="28"/>
        <v>171.42</v>
      </c>
      <c r="CP18">
        <f t="shared" si="29"/>
        <v>118.62</v>
      </c>
      <c r="CQ18">
        <f t="shared" si="30"/>
        <v>17.579999999999998</v>
      </c>
      <c r="CR18">
        <f t="shared" si="31"/>
        <v>49.56</v>
      </c>
      <c r="CS18">
        <f t="shared" si="32"/>
        <v>9.85</v>
      </c>
      <c r="CT18">
        <f t="shared" si="33"/>
        <v>0</v>
      </c>
      <c r="CV18">
        <f t="shared" si="34"/>
        <v>433.62</v>
      </c>
      <c r="CW18">
        <f t="shared" si="35"/>
        <v>17.579999999999998</v>
      </c>
      <c r="CX18">
        <f t="shared" si="36"/>
        <v>451.2</v>
      </c>
      <c r="CY18">
        <f t="shared" si="37"/>
        <v>59.410000000000004</v>
      </c>
      <c r="CZ18">
        <f t="shared" si="38"/>
        <v>510.61</v>
      </c>
      <c r="DC18">
        <v>2010</v>
      </c>
      <c r="DD18">
        <v>62.68</v>
      </c>
      <c r="DE18">
        <v>146.44999999999999</v>
      </c>
      <c r="DF18">
        <v>71.47</v>
      </c>
      <c r="DG18">
        <v>12.81</v>
      </c>
      <c r="DH18">
        <v>41.82</v>
      </c>
      <c r="DI18">
        <v>8.2799999999999994</v>
      </c>
      <c r="DJ18">
        <v>0</v>
      </c>
      <c r="DK18">
        <v>343.51</v>
      </c>
    </row>
    <row r="19" spans="1:115" x14ac:dyDescent="0.35">
      <c r="A19">
        <v>12</v>
      </c>
      <c r="B19">
        <v>2011</v>
      </c>
      <c r="C19">
        <v>0.18307460907568748</v>
      </c>
      <c r="D19">
        <v>0.42455373612963637</v>
      </c>
      <c r="E19">
        <v>0.20875783977069554</v>
      </c>
      <c r="F19">
        <f t="shared" si="0"/>
        <v>0.81638618497601934</v>
      </c>
      <c r="G19">
        <v>3.581337188855456E-2</v>
      </c>
      <c r="Y19">
        <f t="shared" ref="Y19:Y50" si="40">(1-U$18)*AJ19</f>
        <v>62.721090557071477</v>
      </c>
      <c r="Z19">
        <f t="shared" ref="Z19:Z50" si="41">(1-V$18)*AY19</f>
        <v>145.4514826745914</v>
      </c>
      <c r="AA19">
        <f t="shared" ref="AA19:AA50" si="42">(1-W$18)*AQ19</f>
        <v>71.52012744346888</v>
      </c>
      <c r="AB19">
        <v>13.48</v>
      </c>
      <c r="AC19">
        <f>Y19/GGDP!$G19</f>
        <v>0.62433894641719567</v>
      </c>
      <c r="AD19">
        <f>Z19/GGDP!$G19</f>
        <v>1.4478546951482323</v>
      </c>
      <c r="AE19">
        <f>AA19/GGDP!$G19</f>
        <v>0.71192641293518699</v>
      </c>
      <c r="AF19">
        <f>AB19/GGDP!$G19</f>
        <v>0.13418275930718696</v>
      </c>
      <c r="AI19">
        <v>2011</v>
      </c>
      <c r="AJ19">
        <v>64.510000000000005</v>
      </c>
      <c r="AK19" s="31">
        <f>AJ19/GGDP!G19</f>
        <v>0.64214612781206459</v>
      </c>
      <c r="AM19" s="36">
        <v>145.80000000000001</v>
      </c>
      <c r="AN19" s="38">
        <f t="shared" si="14"/>
        <v>81.290000000000006</v>
      </c>
      <c r="AO19" s="39">
        <f>AM19/GGDP!G19</f>
        <v>1.4513239100139361</v>
      </c>
      <c r="AP19" s="33">
        <f t="shared" si="39"/>
        <v>2.2601147108975352</v>
      </c>
      <c r="AQ19">
        <v>73.56</v>
      </c>
      <c r="AR19" s="6">
        <f>AQ19/GGDP!G19</f>
        <v>0.73223173402349195</v>
      </c>
      <c r="AT19">
        <v>2011</v>
      </c>
      <c r="AU19" s="36">
        <v>118.54</v>
      </c>
      <c r="AV19" s="36">
        <f t="shared" si="15"/>
        <v>44.980000000000004</v>
      </c>
      <c r="AW19" s="39">
        <f>AU19/GGDP!G19</f>
        <v>1.1799721282102331</v>
      </c>
      <c r="AX19">
        <f t="shared" si="16"/>
        <v>1.61147362697118</v>
      </c>
      <c r="AY19">
        <v>149.6</v>
      </c>
      <c r="AZ19" s="8">
        <f>AY19/GGDP!G19</f>
        <v>1.4891499104121044</v>
      </c>
      <c r="BB19">
        <v>2011</v>
      </c>
      <c r="BC19">
        <v>168.71</v>
      </c>
      <c r="BD19">
        <f t="shared" si="17"/>
        <v>19.110000000000014</v>
      </c>
      <c r="BE19" s="4">
        <f>BC19/GGDP!G19</f>
        <v>1.6793748755723672</v>
      </c>
      <c r="BF19">
        <f t="shared" si="18"/>
        <v>1.1277406417112301</v>
      </c>
      <c r="BH19">
        <v>13.48</v>
      </c>
      <c r="BK19">
        <v>18.329999999999998</v>
      </c>
      <c r="BL19" s="36">
        <f t="shared" si="19"/>
        <v>4.8499999999999979</v>
      </c>
      <c r="BM19" s="8">
        <f>BK19/GGDP!G19</f>
        <v>0.18246068086800715</v>
      </c>
      <c r="BO19">
        <f t="shared" si="20"/>
        <v>1.3597922848664687</v>
      </c>
      <c r="BQ19" s="36">
        <f t="shared" si="21"/>
        <v>451.38000000000005</v>
      </c>
      <c r="BY19">
        <v>2011</v>
      </c>
      <c r="BZ19">
        <v>146.41</v>
      </c>
      <c r="CA19">
        <v>173.7</v>
      </c>
      <c r="CB19">
        <v>121.5</v>
      </c>
      <c r="CC19">
        <v>18.32</v>
      </c>
      <c r="CD19">
        <v>50.26</v>
      </c>
      <c r="CE19">
        <v>10.210000000000001</v>
      </c>
      <c r="CF19">
        <v>0</v>
      </c>
      <c r="CH19">
        <f t="shared" si="22"/>
        <v>441.61</v>
      </c>
      <c r="CI19">
        <f t="shared" si="23"/>
        <v>18.32</v>
      </c>
      <c r="CJ19">
        <f t="shared" si="24"/>
        <v>459.93</v>
      </c>
      <c r="CK19">
        <f t="shared" si="25"/>
        <v>60.47</v>
      </c>
      <c r="CL19">
        <f t="shared" si="26"/>
        <v>520.4</v>
      </c>
      <c r="CN19">
        <f t="shared" si="27"/>
        <v>146.41</v>
      </c>
      <c r="CO19">
        <f t="shared" si="28"/>
        <v>173.7</v>
      </c>
      <c r="CP19">
        <f t="shared" si="29"/>
        <v>121.5</v>
      </c>
      <c r="CQ19">
        <f t="shared" si="30"/>
        <v>18.32</v>
      </c>
      <c r="CR19">
        <f t="shared" si="31"/>
        <v>50.26</v>
      </c>
      <c r="CS19">
        <f t="shared" si="32"/>
        <v>10.210000000000001</v>
      </c>
      <c r="CT19">
        <f t="shared" si="33"/>
        <v>0</v>
      </c>
      <c r="CV19">
        <f t="shared" si="34"/>
        <v>441.61</v>
      </c>
      <c r="CW19">
        <f t="shared" si="35"/>
        <v>18.32</v>
      </c>
      <c r="CX19">
        <f t="shared" si="36"/>
        <v>459.93</v>
      </c>
      <c r="CY19">
        <f t="shared" si="37"/>
        <v>60.47</v>
      </c>
      <c r="CZ19">
        <f t="shared" si="38"/>
        <v>520.4</v>
      </c>
      <c r="DC19">
        <v>2011</v>
      </c>
      <c r="DD19">
        <v>63.9</v>
      </c>
      <c r="DE19">
        <v>148.88999999999999</v>
      </c>
      <c r="DF19">
        <v>73.22</v>
      </c>
      <c r="DG19">
        <v>13.36</v>
      </c>
      <c r="DH19">
        <v>42.39</v>
      </c>
      <c r="DI19">
        <v>8.59</v>
      </c>
      <c r="DJ19">
        <v>0</v>
      </c>
      <c r="DK19">
        <v>350.34999999999997</v>
      </c>
    </row>
    <row r="20" spans="1:115" x14ac:dyDescent="0.35">
      <c r="A20">
        <v>13</v>
      </c>
      <c r="B20">
        <v>2012</v>
      </c>
      <c r="C20">
        <v>0.18281006457359167</v>
      </c>
      <c r="D20">
        <v>0.42423736361612113</v>
      </c>
      <c r="E20">
        <v>0.20944667112001783</v>
      </c>
      <c r="F20">
        <f t="shared" si="0"/>
        <v>0.8164940993097306</v>
      </c>
      <c r="G20">
        <v>3.6436781609195404E-2</v>
      </c>
      <c r="Y20">
        <f t="shared" si="40"/>
        <v>63.858645602053244</v>
      </c>
      <c r="Z20">
        <f t="shared" si="41"/>
        <v>148.19328201377823</v>
      </c>
      <c r="AA20">
        <f t="shared" si="42"/>
        <v>73.163262508442543</v>
      </c>
      <c r="AB20">
        <v>14</v>
      </c>
      <c r="AC20">
        <f>Y20/GGDP!$G20</f>
        <v>0.61597999037381346</v>
      </c>
      <c r="AD20">
        <f>Z20/GGDP!$G20</f>
        <v>1.4294712261384994</v>
      </c>
      <c r="AE20">
        <f>AA20/GGDP!$G20</f>
        <v>0.70573225145599061</v>
      </c>
      <c r="AF20">
        <f>AB20/GGDP!$G20</f>
        <v>0.13504388926401081</v>
      </c>
      <c r="AI20">
        <v>2012</v>
      </c>
      <c r="AJ20">
        <v>65.680000000000007</v>
      </c>
      <c r="AK20" s="31">
        <f>AJ20/GGDP!G20</f>
        <v>0.6335487604900164</v>
      </c>
      <c r="AM20" s="36">
        <v>148.37</v>
      </c>
      <c r="AN20" s="38">
        <f t="shared" si="14"/>
        <v>82.69</v>
      </c>
      <c r="AO20" s="39">
        <f>AM20/GGDP!G20</f>
        <v>1.431175846435806</v>
      </c>
      <c r="AP20" s="33">
        <f t="shared" si="39"/>
        <v>2.2589829476248475</v>
      </c>
      <c r="AQ20">
        <v>75.25</v>
      </c>
      <c r="AR20" s="6">
        <f>AQ20/GGDP!G20</f>
        <v>0.72586090479405807</v>
      </c>
      <c r="AT20">
        <v>2012</v>
      </c>
      <c r="AU20" s="36">
        <v>121.64</v>
      </c>
      <c r="AV20" s="36">
        <f t="shared" si="15"/>
        <v>46.39</v>
      </c>
      <c r="AW20" s="39">
        <f>AU20/GGDP!G20</f>
        <v>1.173338477862448</v>
      </c>
      <c r="AX20">
        <f t="shared" si="16"/>
        <v>1.6164784053156147</v>
      </c>
      <c r="AY20">
        <v>152.41999999999999</v>
      </c>
      <c r="AZ20" s="8">
        <f>AY20/GGDP!G20</f>
        <v>1.4702421144014661</v>
      </c>
      <c r="BB20">
        <v>2012</v>
      </c>
      <c r="BC20">
        <v>171.51</v>
      </c>
      <c r="BD20">
        <f t="shared" si="17"/>
        <v>19.090000000000003</v>
      </c>
      <c r="BE20" s="4">
        <f>BC20/GGDP!G20</f>
        <v>1.6543841034050351</v>
      </c>
      <c r="BF20">
        <f t="shared" si="18"/>
        <v>1.1252460307046319</v>
      </c>
      <c r="BH20">
        <v>14</v>
      </c>
      <c r="BK20">
        <v>19.02</v>
      </c>
      <c r="BL20" s="36">
        <f t="shared" si="19"/>
        <v>5.0199999999999996</v>
      </c>
      <c r="BM20" s="8">
        <f>BK20/GGDP!G20</f>
        <v>0.18346676955724894</v>
      </c>
      <c r="BO20">
        <f t="shared" si="20"/>
        <v>1.3585714285714285</v>
      </c>
      <c r="BQ20" s="36">
        <f t="shared" si="21"/>
        <v>460.53999999999996</v>
      </c>
      <c r="BY20">
        <v>2012</v>
      </c>
      <c r="BZ20">
        <v>149.35</v>
      </c>
      <c r="CA20">
        <v>176.29</v>
      </c>
      <c r="CB20">
        <v>124.53</v>
      </c>
      <c r="CC20">
        <v>19.05</v>
      </c>
      <c r="CD20">
        <v>51.03</v>
      </c>
      <c r="CE20">
        <v>10.52</v>
      </c>
      <c r="CF20">
        <v>0</v>
      </c>
      <c r="CH20">
        <f t="shared" si="22"/>
        <v>450.16999999999996</v>
      </c>
      <c r="CI20">
        <f t="shared" si="23"/>
        <v>19.05</v>
      </c>
      <c r="CJ20">
        <f t="shared" si="24"/>
        <v>469.21999999999997</v>
      </c>
      <c r="CK20">
        <f t="shared" si="25"/>
        <v>61.55</v>
      </c>
      <c r="CL20">
        <f t="shared" si="26"/>
        <v>530.77</v>
      </c>
      <c r="CN20">
        <f t="shared" si="27"/>
        <v>149.35</v>
      </c>
      <c r="CO20">
        <f t="shared" si="28"/>
        <v>176.29</v>
      </c>
      <c r="CP20">
        <f t="shared" si="29"/>
        <v>124.53</v>
      </c>
      <c r="CQ20">
        <f t="shared" si="30"/>
        <v>19.05</v>
      </c>
      <c r="CR20">
        <f t="shared" si="31"/>
        <v>51.03</v>
      </c>
      <c r="CS20">
        <f t="shared" si="32"/>
        <v>10.52</v>
      </c>
      <c r="CT20">
        <f t="shared" si="33"/>
        <v>0</v>
      </c>
      <c r="CV20">
        <f t="shared" si="34"/>
        <v>450.16999999999996</v>
      </c>
      <c r="CW20">
        <f t="shared" si="35"/>
        <v>19.05</v>
      </c>
      <c r="CX20">
        <f t="shared" si="36"/>
        <v>469.21999999999997</v>
      </c>
      <c r="CY20">
        <f t="shared" si="37"/>
        <v>61.55</v>
      </c>
      <c r="CZ20">
        <f t="shared" si="38"/>
        <v>530.77</v>
      </c>
      <c r="DC20">
        <v>2012</v>
      </c>
      <c r="DD20">
        <v>65.19</v>
      </c>
      <c r="DE20">
        <v>151.54</v>
      </c>
      <c r="DF20">
        <v>75.040000000000006</v>
      </c>
      <c r="DG20">
        <v>13.91</v>
      </c>
      <c r="DH20">
        <v>43</v>
      </c>
      <c r="DI20">
        <v>8.86</v>
      </c>
      <c r="DJ20">
        <v>0</v>
      </c>
      <c r="DK20">
        <v>357.54</v>
      </c>
    </row>
    <row r="21" spans="1:115" x14ac:dyDescent="0.35">
      <c r="A21">
        <v>14</v>
      </c>
      <c r="B21">
        <v>2013</v>
      </c>
      <c r="C21">
        <v>0.18280392210417068</v>
      </c>
      <c r="D21">
        <v>0.42402971622101437</v>
      </c>
      <c r="E21">
        <v>0.20978887280474148</v>
      </c>
      <c r="F21">
        <f t="shared" si="0"/>
        <v>0.81662251112992656</v>
      </c>
      <c r="G21">
        <v>3.7140221749524686E-2</v>
      </c>
      <c r="Y21">
        <f t="shared" si="40"/>
        <v>65.083704881264367</v>
      </c>
      <c r="Z21">
        <f t="shared" si="41"/>
        <v>150.94480404565721</v>
      </c>
      <c r="AA21">
        <f t="shared" si="42"/>
        <v>74.689725261110368</v>
      </c>
      <c r="AB21">
        <v>14.55</v>
      </c>
      <c r="AC21">
        <f>Y21/GGDP!$G21</f>
        <v>0.60820208280781574</v>
      </c>
      <c r="AD21">
        <f>Z21/GGDP!$G21</f>
        <v>1.410567274513197</v>
      </c>
      <c r="AE21">
        <f>AA21/GGDP!$G21</f>
        <v>0.69796958472208548</v>
      </c>
      <c r="AF21">
        <f>AB21/GGDP!$G21</f>
        <v>0.13596860106532099</v>
      </c>
      <c r="AI21">
        <v>2013</v>
      </c>
      <c r="AJ21">
        <v>66.94</v>
      </c>
      <c r="AK21" s="31">
        <f>AJ21/GGDP!G21</f>
        <v>0.62554901411083075</v>
      </c>
      <c r="AM21" s="36">
        <v>150.49</v>
      </c>
      <c r="AN21" s="38">
        <f t="shared" si="14"/>
        <v>83.550000000000011</v>
      </c>
      <c r="AO21" s="39">
        <f>AM21/GGDP!G21</f>
        <v>1.4063171666199421</v>
      </c>
      <c r="AP21" s="33">
        <f t="shared" si="39"/>
        <v>2.2481326561099495</v>
      </c>
      <c r="AQ21">
        <v>76.819999999999993</v>
      </c>
      <c r="AR21" s="6">
        <f>AQ21/GGDP!G21</f>
        <v>0.71787683394075308</v>
      </c>
      <c r="AT21">
        <v>2013</v>
      </c>
      <c r="AU21" s="36">
        <v>124.7</v>
      </c>
      <c r="AV21" s="36">
        <f t="shared" si="15"/>
        <v>47.88000000000001</v>
      </c>
      <c r="AW21" s="39">
        <f>AU21/GGDP!G21</f>
        <v>1.1653116531165311</v>
      </c>
      <c r="AX21">
        <f t="shared" si="16"/>
        <v>1.6232751887529291</v>
      </c>
      <c r="AY21">
        <v>155.25</v>
      </c>
      <c r="AZ21" s="8">
        <f>AY21/GGDP!G21</f>
        <v>1.4507989907485281</v>
      </c>
      <c r="BB21">
        <v>2013</v>
      </c>
      <c r="BC21">
        <v>173.83</v>
      </c>
      <c r="BD21">
        <f t="shared" si="17"/>
        <v>18.580000000000013</v>
      </c>
      <c r="BE21" s="4">
        <f>BC21/GGDP!G21</f>
        <v>1.6244276235865807</v>
      </c>
      <c r="BF21">
        <f t="shared" si="18"/>
        <v>1.1196779388083737</v>
      </c>
      <c r="BH21">
        <v>14.55</v>
      </c>
      <c r="BK21">
        <v>19.73</v>
      </c>
      <c r="BL21" s="36">
        <f t="shared" si="19"/>
        <v>5.18</v>
      </c>
      <c r="BM21" s="8">
        <f>BK21/GGDP!G21</f>
        <v>0.18437529202878236</v>
      </c>
      <c r="BO21">
        <f t="shared" si="20"/>
        <v>1.3560137457044674</v>
      </c>
      <c r="BQ21" s="36">
        <f t="shared" si="21"/>
        <v>468.75</v>
      </c>
      <c r="BY21">
        <v>2013</v>
      </c>
      <c r="BZ21">
        <v>151.94</v>
      </c>
      <c r="CA21">
        <v>178.65</v>
      </c>
      <c r="CB21">
        <v>127.42</v>
      </c>
      <c r="CC21">
        <v>19.79</v>
      </c>
      <c r="CD21">
        <v>51.75</v>
      </c>
      <c r="CE21">
        <v>10.78</v>
      </c>
      <c r="CF21">
        <v>0</v>
      </c>
      <c r="CH21">
        <f t="shared" si="22"/>
        <v>458.01000000000005</v>
      </c>
      <c r="CI21">
        <f t="shared" si="23"/>
        <v>19.79</v>
      </c>
      <c r="CJ21">
        <f t="shared" si="24"/>
        <v>477.80000000000007</v>
      </c>
      <c r="CK21">
        <f t="shared" si="25"/>
        <v>62.53</v>
      </c>
      <c r="CL21">
        <f t="shared" si="26"/>
        <v>540.33000000000004</v>
      </c>
      <c r="CN21">
        <f t="shared" si="27"/>
        <v>151.94</v>
      </c>
      <c r="CO21">
        <f t="shared" si="28"/>
        <v>178.65</v>
      </c>
      <c r="CP21">
        <f t="shared" si="29"/>
        <v>127.42</v>
      </c>
      <c r="CQ21">
        <f t="shared" si="30"/>
        <v>19.79</v>
      </c>
      <c r="CR21">
        <f t="shared" si="31"/>
        <v>51.75</v>
      </c>
      <c r="CS21">
        <f t="shared" si="32"/>
        <v>10.78</v>
      </c>
      <c r="CT21">
        <f t="shared" si="33"/>
        <v>0</v>
      </c>
      <c r="CV21">
        <f t="shared" si="34"/>
        <v>458.01000000000005</v>
      </c>
      <c r="CW21">
        <f t="shared" si="35"/>
        <v>19.79</v>
      </c>
      <c r="CX21">
        <f t="shared" si="36"/>
        <v>477.80000000000007</v>
      </c>
      <c r="CY21">
        <f t="shared" si="37"/>
        <v>62.53</v>
      </c>
      <c r="CZ21">
        <f t="shared" si="38"/>
        <v>540.33000000000004</v>
      </c>
      <c r="DC21">
        <v>2013</v>
      </c>
      <c r="DD21">
        <v>66.36</v>
      </c>
      <c r="DE21">
        <v>153.97999999999999</v>
      </c>
      <c r="DF21">
        <v>76.78</v>
      </c>
      <c r="DG21">
        <v>14.47</v>
      </c>
      <c r="DH21">
        <v>43.57</v>
      </c>
      <c r="DI21">
        <v>9.09</v>
      </c>
      <c r="DJ21">
        <v>0</v>
      </c>
      <c r="DK21">
        <v>364.25</v>
      </c>
    </row>
    <row r="22" spans="1:115" x14ac:dyDescent="0.35">
      <c r="A22">
        <v>15</v>
      </c>
      <c r="B22">
        <v>2014</v>
      </c>
      <c r="C22">
        <v>0.18296834374246118</v>
      </c>
      <c r="D22">
        <v>0.42268207038893502</v>
      </c>
      <c r="E22">
        <v>0.21081834508269223</v>
      </c>
      <c r="F22">
        <f t="shared" si="0"/>
        <v>0.81646875921408846</v>
      </c>
      <c r="G22">
        <v>3.7972104395502623E-2</v>
      </c>
      <c r="L22" s="12"/>
      <c r="M22" s="12"/>
      <c r="N22" s="12"/>
      <c r="O22" s="12"/>
      <c r="U22" s="10"/>
      <c r="V22" s="10"/>
      <c r="W22" s="10"/>
      <c r="Y22">
        <f t="shared" si="40"/>
        <v>66.367100316628424</v>
      </c>
      <c r="Z22">
        <f t="shared" si="41"/>
        <v>153.31714106254225</v>
      </c>
      <c r="AA22">
        <f t="shared" si="42"/>
        <v>76.46897802377417</v>
      </c>
      <c r="AB22">
        <v>15.16</v>
      </c>
      <c r="AC22">
        <f>Y22/GGDP!$G22</f>
        <v>0.59979304398218181</v>
      </c>
      <c r="AD22">
        <f>Z22/GGDP!$G22</f>
        <v>1.3856045283555558</v>
      </c>
      <c r="AE22">
        <f>AA22/GGDP!$G22</f>
        <v>0.69108882082037204</v>
      </c>
      <c r="AF22">
        <f>AB22/GGDP!$G22</f>
        <v>0.13700858563036603</v>
      </c>
      <c r="AI22">
        <v>2014</v>
      </c>
      <c r="AJ22">
        <v>68.260000000000005</v>
      </c>
      <c r="AK22" s="31">
        <f>AJ22/GGDP!G22</f>
        <v>0.61690013556258472</v>
      </c>
      <c r="AM22" s="36">
        <v>152.37</v>
      </c>
      <c r="AN22" s="38">
        <f t="shared" si="14"/>
        <v>84.11</v>
      </c>
      <c r="AO22" s="39">
        <f>AM22/GGDP!G22</f>
        <v>1.3770447356529598</v>
      </c>
      <c r="AP22" s="33">
        <f t="shared" si="39"/>
        <v>2.2322004101963082</v>
      </c>
      <c r="AQ22">
        <v>78.650000000000006</v>
      </c>
      <c r="AR22" s="6">
        <f>AQ22/GGDP!G22</f>
        <v>0.710799819249887</v>
      </c>
      <c r="AT22">
        <v>2014</v>
      </c>
      <c r="AU22" s="36">
        <v>127.61</v>
      </c>
      <c r="AV22" s="36">
        <f t="shared" si="15"/>
        <v>48.959999999999994</v>
      </c>
      <c r="AW22" s="39">
        <f>AU22/GGDP!G22</f>
        <v>1.1532760957975599</v>
      </c>
      <c r="AX22">
        <f t="shared" si="16"/>
        <v>1.6225047679593132</v>
      </c>
      <c r="AY22">
        <v>157.69</v>
      </c>
      <c r="AZ22" s="8">
        <f>AY22/GGDP!G22</f>
        <v>1.4251242657026659</v>
      </c>
      <c r="BB22">
        <v>2014</v>
      </c>
      <c r="BC22">
        <v>176.02</v>
      </c>
      <c r="BD22">
        <f t="shared" si="17"/>
        <v>18.330000000000013</v>
      </c>
      <c r="BE22" s="4">
        <f>BC22/GGDP!G22</f>
        <v>1.5907817442385901</v>
      </c>
      <c r="BF22">
        <f t="shared" si="18"/>
        <v>1.1162407254740314</v>
      </c>
      <c r="BH22">
        <v>15.16</v>
      </c>
      <c r="BK22">
        <v>20.5</v>
      </c>
      <c r="BL22" s="36">
        <f t="shared" si="19"/>
        <v>5.34</v>
      </c>
      <c r="BM22" s="8">
        <f>BK22/GGDP!G22</f>
        <v>0.18526886579304111</v>
      </c>
      <c r="BO22">
        <f t="shared" si="20"/>
        <v>1.3522427440633245</v>
      </c>
      <c r="BQ22" s="36">
        <f t="shared" si="21"/>
        <v>476.5</v>
      </c>
      <c r="BY22">
        <v>2014</v>
      </c>
      <c r="BZ22">
        <v>154.32</v>
      </c>
      <c r="CA22">
        <v>180.96</v>
      </c>
      <c r="CB22">
        <v>130.35</v>
      </c>
      <c r="CC22">
        <v>20.58</v>
      </c>
      <c r="CD22">
        <v>52.47</v>
      </c>
      <c r="CE22">
        <v>10.98</v>
      </c>
      <c r="CF22">
        <v>0</v>
      </c>
      <c r="CH22">
        <f t="shared" si="22"/>
        <v>465.63</v>
      </c>
      <c r="CI22">
        <f t="shared" si="23"/>
        <v>20.58</v>
      </c>
      <c r="CJ22">
        <f t="shared" si="24"/>
        <v>486.21</v>
      </c>
      <c r="CK22">
        <f t="shared" si="25"/>
        <v>63.45</v>
      </c>
      <c r="CL22">
        <f t="shared" si="26"/>
        <v>549.66</v>
      </c>
      <c r="CN22">
        <f t="shared" si="27"/>
        <v>154.32</v>
      </c>
      <c r="CO22">
        <f t="shared" si="28"/>
        <v>180.96</v>
      </c>
      <c r="CP22">
        <f t="shared" si="29"/>
        <v>130.35</v>
      </c>
      <c r="CQ22">
        <f t="shared" si="30"/>
        <v>20.58</v>
      </c>
      <c r="CR22">
        <f t="shared" si="31"/>
        <v>52.47</v>
      </c>
      <c r="CS22">
        <f t="shared" si="32"/>
        <v>10.98</v>
      </c>
      <c r="CT22">
        <f t="shared" si="33"/>
        <v>0</v>
      </c>
      <c r="CV22">
        <f t="shared" si="34"/>
        <v>465.63</v>
      </c>
      <c r="CW22">
        <f t="shared" si="35"/>
        <v>20.58</v>
      </c>
      <c r="CX22">
        <f t="shared" si="36"/>
        <v>486.21</v>
      </c>
      <c r="CY22">
        <f t="shared" si="37"/>
        <v>63.45</v>
      </c>
      <c r="CZ22">
        <f t="shared" si="38"/>
        <v>549.66</v>
      </c>
      <c r="DC22">
        <v>2014</v>
      </c>
      <c r="DD22">
        <v>67.47</v>
      </c>
      <c r="DE22">
        <v>156.36000000000001</v>
      </c>
      <c r="DF22">
        <v>78.53</v>
      </c>
      <c r="DG22">
        <v>15.1</v>
      </c>
      <c r="DH22">
        <v>44.13</v>
      </c>
      <c r="DI22">
        <v>9.27</v>
      </c>
      <c r="DJ22">
        <v>0</v>
      </c>
      <c r="DK22">
        <v>370.86</v>
      </c>
    </row>
    <row r="23" spans="1:115" x14ac:dyDescent="0.35">
      <c r="A23">
        <v>16</v>
      </c>
      <c r="B23">
        <v>2015</v>
      </c>
      <c r="C23">
        <v>0.18234938014897478</v>
      </c>
      <c r="D23">
        <v>0.42120917011028342</v>
      </c>
      <c r="E23">
        <v>0.2126444345010923</v>
      </c>
      <c r="F23">
        <f t="shared" si="0"/>
        <v>0.81620298476035047</v>
      </c>
      <c r="G23">
        <v>3.9014598540145981E-2</v>
      </c>
      <c r="L23" s="12"/>
      <c r="M23" s="12"/>
      <c r="N23" s="12"/>
      <c r="O23" s="12"/>
      <c r="U23" s="10"/>
      <c r="V23" s="10"/>
      <c r="W23" s="10"/>
      <c r="Y23">
        <f t="shared" si="40"/>
        <v>67.358814971227901</v>
      </c>
      <c r="Z23">
        <f t="shared" si="41"/>
        <v>155.59225115250578</v>
      </c>
      <c r="AA23">
        <f t="shared" si="42"/>
        <v>78.54963425989466</v>
      </c>
      <c r="AB23">
        <v>15.85</v>
      </c>
      <c r="AC23">
        <f>Y23/GGDP!$G23</f>
        <v>0.58900677659345835</v>
      </c>
      <c r="AD23">
        <f>Z23/GGDP!$G23</f>
        <v>1.3605478414874588</v>
      </c>
      <c r="AE23">
        <f>AA23/GGDP!$G23</f>
        <v>0.68686283892877453</v>
      </c>
      <c r="AF23">
        <f>AB23/GGDP!$G23</f>
        <v>0.13859741168240644</v>
      </c>
      <c r="AI23">
        <v>2015</v>
      </c>
      <c r="AJ23">
        <v>69.28</v>
      </c>
      <c r="AK23" s="31">
        <f>AJ23/GGDP!G23</f>
        <v>0.60580622595313049</v>
      </c>
      <c r="AM23" s="36">
        <v>154.13</v>
      </c>
      <c r="AN23" s="38">
        <f t="shared" si="14"/>
        <v>84.85</v>
      </c>
      <c r="AO23" s="39">
        <f>AM23/GGDP!G23</f>
        <v>1.3477614550542147</v>
      </c>
      <c r="AP23" s="33">
        <f t="shared" si="39"/>
        <v>2.2247401847575055</v>
      </c>
      <c r="AQ23">
        <v>80.790000000000006</v>
      </c>
      <c r="AR23" s="6">
        <f>AQ23/GGDP!G23</f>
        <v>0.70645330535152162</v>
      </c>
      <c r="AT23">
        <v>2015</v>
      </c>
      <c r="AU23" s="36">
        <v>130.09</v>
      </c>
      <c r="AV23" s="36">
        <f t="shared" si="15"/>
        <v>49.3</v>
      </c>
      <c r="AW23" s="39">
        <f>AU23/GGDP!G23</f>
        <v>1.1375480937390696</v>
      </c>
      <c r="AX23">
        <f t="shared" si="16"/>
        <v>1.6102240376284194</v>
      </c>
      <c r="AY23">
        <v>160.03</v>
      </c>
      <c r="AZ23" s="8">
        <f>AY23/GGDP!G23</f>
        <v>1.3993529206016089</v>
      </c>
      <c r="BB23">
        <v>2015</v>
      </c>
      <c r="BC23">
        <v>178.25</v>
      </c>
      <c r="BD23">
        <f t="shared" si="17"/>
        <v>18.22</v>
      </c>
      <c r="BE23" s="4">
        <f>BC23/GGDP!G23</f>
        <v>1.5586743616649179</v>
      </c>
      <c r="BF23">
        <f t="shared" si="18"/>
        <v>1.1138536524401674</v>
      </c>
      <c r="BH23">
        <v>15.85</v>
      </c>
      <c r="BK23">
        <v>21.38</v>
      </c>
      <c r="BL23" s="36">
        <f t="shared" si="19"/>
        <v>5.5299999999999994</v>
      </c>
      <c r="BM23" s="8">
        <f>BK23/GGDP!G23</f>
        <v>0.18695348023784539</v>
      </c>
      <c r="BO23">
        <f t="shared" si="20"/>
        <v>1.3488958990536277</v>
      </c>
      <c r="BQ23" s="36">
        <f t="shared" si="21"/>
        <v>483.85</v>
      </c>
      <c r="BY23">
        <v>2015</v>
      </c>
      <c r="BZ23">
        <v>156.58000000000001</v>
      </c>
      <c r="CA23">
        <v>183.32</v>
      </c>
      <c r="CB23">
        <v>133.38999999999999</v>
      </c>
      <c r="CC23">
        <v>21.47</v>
      </c>
      <c r="CD23">
        <v>53.21</v>
      </c>
      <c r="CE23">
        <v>11.13</v>
      </c>
      <c r="CF23">
        <v>0</v>
      </c>
      <c r="CH23">
        <f t="shared" si="22"/>
        <v>473.28999999999996</v>
      </c>
      <c r="CI23">
        <f t="shared" si="23"/>
        <v>21.47</v>
      </c>
      <c r="CJ23">
        <f t="shared" si="24"/>
        <v>494.76</v>
      </c>
      <c r="CK23">
        <f t="shared" si="25"/>
        <v>64.34</v>
      </c>
      <c r="CL23">
        <f t="shared" si="26"/>
        <v>559.1</v>
      </c>
      <c r="CN23">
        <f t="shared" si="27"/>
        <v>156.58000000000001</v>
      </c>
      <c r="CO23">
        <f t="shared" si="28"/>
        <v>183.32</v>
      </c>
      <c r="CP23">
        <f t="shared" si="29"/>
        <v>133.38999999999999</v>
      </c>
      <c r="CQ23">
        <f t="shared" si="30"/>
        <v>21.47</v>
      </c>
      <c r="CR23">
        <f t="shared" si="31"/>
        <v>53.21</v>
      </c>
      <c r="CS23">
        <f t="shared" si="32"/>
        <v>11.13</v>
      </c>
      <c r="CT23">
        <f t="shared" si="33"/>
        <v>0</v>
      </c>
      <c r="CV23">
        <f t="shared" si="34"/>
        <v>473.28999999999996</v>
      </c>
      <c r="CW23">
        <f t="shared" si="35"/>
        <v>21.47</v>
      </c>
      <c r="CX23">
        <f t="shared" si="36"/>
        <v>494.76</v>
      </c>
      <c r="CY23">
        <f t="shared" si="37"/>
        <v>64.34</v>
      </c>
      <c r="CZ23">
        <f t="shared" si="38"/>
        <v>559.1</v>
      </c>
      <c r="DC23">
        <v>2015</v>
      </c>
      <c r="DD23">
        <v>68.55</v>
      </c>
      <c r="DE23">
        <v>158.79</v>
      </c>
      <c r="DF23">
        <v>80.349999999999994</v>
      </c>
      <c r="DG23">
        <v>15.8</v>
      </c>
      <c r="DH23">
        <v>44.7</v>
      </c>
      <c r="DI23">
        <v>9.41</v>
      </c>
      <c r="DJ23">
        <v>0</v>
      </c>
      <c r="DK23">
        <v>377.59999999999997</v>
      </c>
    </row>
    <row r="24" spans="1:115" x14ac:dyDescent="0.35">
      <c r="A24">
        <v>17</v>
      </c>
      <c r="B24">
        <v>2016</v>
      </c>
      <c r="C24">
        <v>0.18205579421355</v>
      </c>
      <c r="D24">
        <v>0.41959525904456285</v>
      </c>
      <c r="E24">
        <v>0.21388644480099375</v>
      </c>
      <c r="F24">
        <f t="shared" si="0"/>
        <v>0.81553749805910658</v>
      </c>
      <c r="G24">
        <v>4.0314739457668627E-2</v>
      </c>
      <c r="L24" s="12"/>
      <c r="M24" s="12"/>
      <c r="N24" s="12"/>
      <c r="O24" s="12"/>
      <c r="U24" s="10"/>
      <c r="V24" s="10"/>
      <c r="W24" s="10"/>
      <c r="Y24">
        <f t="shared" si="40"/>
        <v>68.399143089288145</v>
      </c>
      <c r="Z24">
        <f t="shared" si="41"/>
        <v>157.64373931054982</v>
      </c>
      <c r="AA24">
        <f t="shared" si="42"/>
        <v>80.3580551006349</v>
      </c>
      <c r="AB24">
        <v>16.670000000000002</v>
      </c>
      <c r="AC24">
        <f>Y24/GGDP!$G24</f>
        <v>0.57921198314241806</v>
      </c>
      <c r="AD24">
        <f>Z24/GGDP!$G24</f>
        <v>1.3349457135282397</v>
      </c>
      <c r="AE24">
        <f>AA24/GGDP!$G24</f>
        <v>0.68048145567478113</v>
      </c>
      <c r="AF24">
        <f>AB24/GGDP!$G24</f>
        <v>0.14116351934964858</v>
      </c>
      <c r="AI24">
        <v>2016</v>
      </c>
      <c r="AJ24">
        <v>70.349999999999994</v>
      </c>
      <c r="AK24" s="31">
        <f>AJ24/GGDP!G24</f>
        <v>0.59573206876111429</v>
      </c>
      <c r="AM24" s="36">
        <v>155.43</v>
      </c>
      <c r="AN24" s="38">
        <f t="shared" si="14"/>
        <v>85.080000000000013</v>
      </c>
      <c r="AO24" s="39">
        <f>AM24/GGDP!G24</f>
        <v>1.3161995088491829</v>
      </c>
      <c r="AP24" s="33">
        <f t="shared" si="39"/>
        <v>2.2093816631130068</v>
      </c>
      <c r="AQ24">
        <v>82.65</v>
      </c>
      <c r="AR24" s="6">
        <f>AQ24/GGDP!G24</f>
        <v>0.69988991447201288</v>
      </c>
      <c r="AT24">
        <v>2016</v>
      </c>
      <c r="AU24" s="36">
        <v>132.16</v>
      </c>
      <c r="AV24" s="36">
        <f t="shared" si="15"/>
        <v>49.509999999999991</v>
      </c>
      <c r="AW24" s="39">
        <f>AU24/GGDP!G24</f>
        <v>1.1191464137522229</v>
      </c>
      <c r="AX24">
        <f t="shared" si="16"/>
        <v>1.5990320629159103</v>
      </c>
      <c r="AY24">
        <v>162.13999999999999</v>
      </c>
      <c r="AZ24" s="8">
        <f>AY24/GGDP!G24</f>
        <v>1.3730205775256159</v>
      </c>
      <c r="BB24">
        <v>2016</v>
      </c>
      <c r="BC24">
        <v>180.4</v>
      </c>
      <c r="BD24">
        <f t="shared" si="17"/>
        <v>18.260000000000019</v>
      </c>
      <c r="BE24" s="4">
        <f>BC24/GGDP!G24</f>
        <v>1.5276484037598441</v>
      </c>
      <c r="BF24">
        <f t="shared" si="18"/>
        <v>1.1126187245590231</v>
      </c>
      <c r="BH24">
        <v>16.670000000000002</v>
      </c>
      <c r="BK24">
        <v>22.39</v>
      </c>
      <c r="BL24" s="36">
        <f t="shared" si="19"/>
        <v>5.7199999999999989</v>
      </c>
      <c r="BM24" s="8">
        <f>BK24/GGDP!G24</f>
        <v>0.18960115166398508</v>
      </c>
      <c r="BO24">
        <f t="shared" si="20"/>
        <v>1.3431313737252548</v>
      </c>
      <c r="BQ24" s="36">
        <f t="shared" si="21"/>
        <v>490.38</v>
      </c>
      <c r="BY24">
        <v>2016</v>
      </c>
      <c r="BZ24">
        <v>158.37</v>
      </c>
      <c r="CA24">
        <v>185.62</v>
      </c>
      <c r="CB24">
        <v>136.29</v>
      </c>
      <c r="CC24">
        <v>22.48</v>
      </c>
      <c r="CD24">
        <v>53.96</v>
      </c>
      <c r="CE24">
        <v>11.24</v>
      </c>
      <c r="CF24">
        <v>0</v>
      </c>
      <c r="CH24">
        <f t="shared" si="22"/>
        <v>480.28</v>
      </c>
      <c r="CI24">
        <f t="shared" si="23"/>
        <v>22.48</v>
      </c>
      <c r="CJ24">
        <f t="shared" si="24"/>
        <v>502.76</v>
      </c>
      <c r="CK24">
        <f t="shared" si="25"/>
        <v>65.2</v>
      </c>
      <c r="CL24">
        <f t="shared" si="26"/>
        <v>567.96</v>
      </c>
      <c r="CN24">
        <f t="shared" si="27"/>
        <v>158.37</v>
      </c>
      <c r="CO24">
        <f t="shared" si="28"/>
        <v>185.62</v>
      </c>
      <c r="CP24">
        <f t="shared" si="29"/>
        <v>136.29</v>
      </c>
      <c r="CQ24">
        <f t="shared" si="30"/>
        <v>22.48</v>
      </c>
      <c r="CR24">
        <f t="shared" si="31"/>
        <v>53.96</v>
      </c>
      <c r="CS24">
        <f t="shared" si="32"/>
        <v>11.24</v>
      </c>
      <c r="CT24">
        <f t="shared" si="33"/>
        <v>0</v>
      </c>
      <c r="CV24">
        <f t="shared" si="34"/>
        <v>480.28</v>
      </c>
      <c r="CW24">
        <f t="shared" si="35"/>
        <v>22.48</v>
      </c>
      <c r="CX24">
        <f t="shared" si="36"/>
        <v>502.76</v>
      </c>
      <c r="CY24">
        <f t="shared" si="37"/>
        <v>65.2</v>
      </c>
      <c r="CZ24">
        <f t="shared" si="38"/>
        <v>567.96</v>
      </c>
      <c r="DC24">
        <v>2016</v>
      </c>
      <c r="DD24">
        <v>69.459999999999994</v>
      </c>
      <c r="DE24">
        <v>161.15</v>
      </c>
      <c r="DF24">
        <v>82.1</v>
      </c>
      <c r="DG24">
        <v>16.61</v>
      </c>
      <c r="DH24">
        <v>45.27</v>
      </c>
      <c r="DI24">
        <v>9.51</v>
      </c>
      <c r="DJ24">
        <v>0</v>
      </c>
      <c r="DK24">
        <v>384.1</v>
      </c>
    </row>
    <row r="25" spans="1:115" x14ac:dyDescent="0.35">
      <c r="A25">
        <v>18</v>
      </c>
      <c r="B25">
        <v>2017</v>
      </c>
      <c r="C25">
        <v>0.18099144079885876</v>
      </c>
      <c r="D25">
        <v>0.41830548196454048</v>
      </c>
      <c r="E25">
        <v>0.21512635011208478</v>
      </c>
      <c r="F25">
        <f t="shared" si="0"/>
        <v>0.81442327287548411</v>
      </c>
      <c r="G25">
        <v>4.1860382581538139E-2</v>
      </c>
      <c r="L25" s="12"/>
      <c r="M25" s="12"/>
      <c r="N25" s="12"/>
      <c r="O25" s="12"/>
      <c r="U25" s="10"/>
      <c r="V25" s="10"/>
      <c r="W25" s="10"/>
      <c r="Y25">
        <f t="shared" si="40"/>
        <v>69.079731577738769</v>
      </c>
      <c r="Z25">
        <f t="shared" si="41"/>
        <v>159.65633669782525</v>
      </c>
      <c r="AA25">
        <f t="shared" si="42"/>
        <v>82.108139785222235</v>
      </c>
      <c r="AB25">
        <v>17.62</v>
      </c>
      <c r="AC25">
        <f>Y25/GGDP!$G25</f>
        <v>0.56373210035693455</v>
      </c>
      <c r="AD25">
        <f>Z25/GGDP!$G25</f>
        <v>1.3028916002760342</v>
      </c>
      <c r="AE25">
        <f>AA25/GGDP!$G25</f>
        <v>0.67005173645521654</v>
      </c>
      <c r="AF25">
        <f>AB25/GGDP!$G25</f>
        <v>0.1437897829280235</v>
      </c>
      <c r="AI25">
        <v>2017</v>
      </c>
      <c r="AJ25">
        <v>71.05</v>
      </c>
      <c r="AK25" s="31">
        <f>AJ25/GGDP!G25</f>
        <v>0.57981067406561115</v>
      </c>
      <c r="AM25" s="36">
        <v>156.53</v>
      </c>
      <c r="AN25" s="38">
        <f t="shared" si="14"/>
        <v>85.48</v>
      </c>
      <c r="AO25" s="39">
        <f>AM25/GGDP!G25</f>
        <v>1.2773788150807899</v>
      </c>
      <c r="AP25" s="33">
        <f t="shared" si="39"/>
        <v>2.2030964109781843</v>
      </c>
      <c r="AQ25">
        <v>84.45</v>
      </c>
      <c r="AR25" s="6">
        <f>AQ25/GGDP!G25</f>
        <v>0.68916272237636689</v>
      </c>
      <c r="AT25">
        <v>2017</v>
      </c>
      <c r="AU25" s="36">
        <v>134.66</v>
      </c>
      <c r="AV25" s="36">
        <f t="shared" si="15"/>
        <v>50.209999999999994</v>
      </c>
      <c r="AW25" s="39">
        <f>AU25/GGDP!G25</f>
        <v>1.0989064795168924</v>
      </c>
      <c r="AX25">
        <f t="shared" si="16"/>
        <v>1.5945529899348727</v>
      </c>
      <c r="AY25">
        <v>164.21</v>
      </c>
      <c r="AZ25" s="8">
        <f>AY25/GGDP!G25</f>
        <v>1.3400522278439693</v>
      </c>
      <c r="BB25">
        <v>2017</v>
      </c>
      <c r="BC25">
        <v>182.91</v>
      </c>
      <c r="BD25">
        <f t="shared" si="17"/>
        <v>18.699999999999989</v>
      </c>
      <c r="BE25" s="4">
        <f>BC25/GGDP!G25</f>
        <v>1.4926554594418149</v>
      </c>
      <c r="BF25">
        <f t="shared" si="18"/>
        <v>1.113878570123622</v>
      </c>
      <c r="BH25">
        <v>17.62</v>
      </c>
      <c r="BK25">
        <v>23.59</v>
      </c>
      <c r="BL25" s="36">
        <f t="shared" si="19"/>
        <v>5.9699999999999989</v>
      </c>
      <c r="BM25" s="8">
        <f>BK25/GGDP!G25</f>
        <v>0.19250856863065122</v>
      </c>
      <c r="BO25">
        <f t="shared" si="20"/>
        <v>1.3388195232690123</v>
      </c>
      <c r="BQ25" s="36">
        <f t="shared" si="21"/>
        <v>497.69</v>
      </c>
      <c r="BY25">
        <v>2017</v>
      </c>
      <c r="BZ25">
        <v>159.82</v>
      </c>
      <c r="CA25">
        <v>187.95</v>
      </c>
      <c r="CB25">
        <v>139.15</v>
      </c>
      <c r="CC25">
        <v>23.67</v>
      </c>
      <c r="CD25">
        <v>54.74</v>
      </c>
      <c r="CE25">
        <v>11.31</v>
      </c>
      <c r="CF25">
        <v>0</v>
      </c>
      <c r="CH25">
        <f t="shared" si="22"/>
        <v>486.91999999999996</v>
      </c>
      <c r="CI25">
        <f t="shared" si="23"/>
        <v>23.67</v>
      </c>
      <c r="CJ25">
        <f t="shared" si="24"/>
        <v>510.59</v>
      </c>
      <c r="CK25">
        <f t="shared" si="25"/>
        <v>66.05</v>
      </c>
      <c r="CL25">
        <f t="shared" si="26"/>
        <v>576.64</v>
      </c>
      <c r="CN25">
        <f t="shared" si="27"/>
        <v>159.82</v>
      </c>
      <c r="CO25">
        <f t="shared" si="28"/>
        <v>187.95</v>
      </c>
      <c r="CP25">
        <f t="shared" si="29"/>
        <v>139.15</v>
      </c>
      <c r="CQ25">
        <f t="shared" si="30"/>
        <v>23.67</v>
      </c>
      <c r="CR25">
        <f t="shared" si="31"/>
        <v>54.74</v>
      </c>
      <c r="CS25">
        <f t="shared" si="32"/>
        <v>11.31</v>
      </c>
      <c r="CT25">
        <f t="shared" si="33"/>
        <v>0</v>
      </c>
      <c r="CV25">
        <f t="shared" si="34"/>
        <v>486.91999999999996</v>
      </c>
      <c r="CW25">
        <f t="shared" si="35"/>
        <v>23.67</v>
      </c>
      <c r="CX25">
        <f t="shared" si="36"/>
        <v>510.59</v>
      </c>
      <c r="CY25">
        <f t="shared" si="37"/>
        <v>66.05</v>
      </c>
      <c r="CZ25">
        <f t="shared" si="38"/>
        <v>576.64</v>
      </c>
      <c r="DC25">
        <v>2017</v>
      </c>
      <c r="DD25">
        <v>70.260000000000005</v>
      </c>
      <c r="DE25">
        <v>163.55000000000001</v>
      </c>
      <c r="DF25">
        <v>83.85</v>
      </c>
      <c r="DG25">
        <v>17.55</v>
      </c>
      <c r="DH25">
        <v>45.86</v>
      </c>
      <c r="DI25">
        <v>9.58</v>
      </c>
      <c r="DJ25">
        <v>0</v>
      </c>
      <c r="DK25">
        <v>390.65</v>
      </c>
    </row>
    <row r="26" spans="1:115" x14ac:dyDescent="0.35">
      <c r="A26">
        <v>19</v>
      </c>
      <c r="B26">
        <v>2018</v>
      </c>
      <c r="C26">
        <v>0.17867890460427324</v>
      </c>
      <c r="D26">
        <v>0.41829671983147759</v>
      </c>
      <c r="E26">
        <v>0.21584411676196208</v>
      </c>
      <c r="F26">
        <f t="shared" si="0"/>
        <v>0.81281974119771294</v>
      </c>
      <c r="G26">
        <v>4.3656612204999307E-2</v>
      </c>
      <c r="L26" s="12"/>
      <c r="M26" s="12"/>
      <c r="N26" s="12"/>
      <c r="O26" s="12"/>
      <c r="U26" s="10"/>
      <c r="V26" s="10"/>
      <c r="W26" s="10"/>
      <c r="Y26">
        <f t="shared" si="40"/>
        <v>69.274185431581813</v>
      </c>
      <c r="Z26">
        <f t="shared" si="41"/>
        <v>162.17451410509258</v>
      </c>
      <c r="AA26">
        <f t="shared" si="42"/>
        <v>83.683216001350814</v>
      </c>
      <c r="AB26">
        <v>18.760000000000002</v>
      </c>
      <c r="AC26">
        <f>Y26/GGDP!$G26</f>
        <v>0.5455089804833595</v>
      </c>
      <c r="AD26">
        <f>Z26/GGDP!$G26</f>
        <v>1.2770652343105173</v>
      </c>
      <c r="AE26">
        <f>AA26/GGDP!$G26</f>
        <v>0.65897484842389809</v>
      </c>
      <c r="AF26">
        <f>AB26/GGDP!$G26</f>
        <v>0.1477281675722498</v>
      </c>
      <c r="AI26">
        <v>2018</v>
      </c>
      <c r="AJ26">
        <v>71.25</v>
      </c>
      <c r="AK26" s="31">
        <f>AJ26/GGDP!G26</f>
        <v>0.56106780061422157</v>
      </c>
      <c r="AM26" s="36">
        <v>158.71</v>
      </c>
      <c r="AN26" s="38">
        <f t="shared" si="14"/>
        <v>87.460000000000008</v>
      </c>
      <c r="AO26" s="39">
        <f>AM26/GGDP!G26</f>
        <v>1.2497834475155525</v>
      </c>
      <c r="AP26" s="33">
        <f t="shared" si="39"/>
        <v>2.2275087719298248</v>
      </c>
      <c r="AQ26">
        <v>86.07</v>
      </c>
      <c r="AR26" s="6">
        <f>AQ26/GGDP!G26</f>
        <v>0.6777699031419796</v>
      </c>
      <c r="AT26">
        <v>2018</v>
      </c>
      <c r="AU26" s="36">
        <v>137.19</v>
      </c>
      <c r="AV26" s="36">
        <f t="shared" si="15"/>
        <v>51.120000000000005</v>
      </c>
      <c r="AW26" s="39">
        <f>AU26/GGDP!G26</f>
        <v>1.0803212851405624</v>
      </c>
      <c r="AX26">
        <f t="shared" si="16"/>
        <v>1.5939351690484491</v>
      </c>
      <c r="AY26">
        <v>166.8</v>
      </c>
      <c r="AZ26" s="8">
        <f>AY26/GGDP!G26</f>
        <v>1.3134892511221357</v>
      </c>
      <c r="BB26">
        <v>2018</v>
      </c>
      <c r="BC26">
        <v>185.21</v>
      </c>
      <c r="BD26">
        <f t="shared" si="17"/>
        <v>18.409999999999997</v>
      </c>
      <c r="BE26" s="4">
        <f>BC26/GGDP!G26</f>
        <v>1.4584612961650525</v>
      </c>
      <c r="BF26">
        <f t="shared" si="18"/>
        <v>1.1103717026378896</v>
      </c>
      <c r="BH26">
        <v>18.760000000000002</v>
      </c>
      <c r="BK26">
        <v>25.01</v>
      </c>
      <c r="BL26" s="36">
        <f t="shared" si="19"/>
        <v>6.25</v>
      </c>
      <c r="BM26" s="8">
        <f>BK26/GGDP!G26</f>
        <v>0.19694464131033942</v>
      </c>
      <c r="BO26">
        <f t="shared" si="20"/>
        <v>1.3331556503198294</v>
      </c>
      <c r="BQ26" s="36">
        <f t="shared" si="21"/>
        <v>506.12</v>
      </c>
      <c r="BY26">
        <v>2018</v>
      </c>
      <c r="BZ26">
        <v>161.22999999999999</v>
      </c>
      <c r="CA26">
        <v>190.53</v>
      </c>
      <c r="CB26">
        <v>142.12</v>
      </c>
      <c r="CC26">
        <v>25.06</v>
      </c>
      <c r="CD26">
        <v>55.6</v>
      </c>
      <c r="CE26">
        <v>11.35</v>
      </c>
      <c r="CF26">
        <v>0</v>
      </c>
      <c r="CH26">
        <f t="shared" si="22"/>
        <v>493.88</v>
      </c>
      <c r="CI26">
        <f t="shared" si="23"/>
        <v>25.06</v>
      </c>
      <c r="CJ26">
        <f t="shared" si="24"/>
        <v>518.93999999999994</v>
      </c>
      <c r="CK26">
        <f t="shared" si="25"/>
        <v>66.95</v>
      </c>
      <c r="CL26">
        <f t="shared" si="26"/>
        <v>585.89</v>
      </c>
      <c r="CN26">
        <f t="shared" si="27"/>
        <v>161.22999999999999</v>
      </c>
      <c r="CO26">
        <f t="shared" si="28"/>
        <v>190.53</v>
      </c>
      <c r="CP26">
        <f t="shared" si="29"/>
        <v>142.12</v>
      </c>
      <c r="CQ26">
        <f t="shared" si="30"/>
        <v>25.06</v>
      </c>
      <c r="CR26">
        <f t="shared" si="31"/>
        <v>55.6</v>
      </c>
      <c r="CS26">
        <f t="shared" si="32"/>
        <v>11.35</v>
      </c>
      <c r="CT26">
        <f t="shared" si="33"/>
        <v>0</v>
      </c>
      <c r="CV26">
        <f t="shared" si="34"/>
        <v>493.88</v>
      </c>
      <c r="CW26">
        <f t="shared" si="35"/>
        <v>25.06</v>
      </c>
      <c r="CX26">
        <f t="shared" si="36"/>
        <v>518.93999999999994</v>
      </c>
      <c r="CY26">
        <f t="shared" si="37"/>
        <v>66.95</v>
      </c>
      <c r="CZ26">
        <f t="shared" si="38"/>
        <v>585.89</v>
      </c>
      <c r="DC26">
        <v>2018</v>
      </c>
      <c r="DD26">
        <v>71.08</v>
      </c>
      <c r="DE26">
        <v>166.14</v>
      </c>
      <c r="DF26">
        <v>85.7</v>
      </c>
      <c r="DG26">
        <v>18.66</v>
      </c>
      <c r="DH26">
        <v>46.52</v>
      </c>
      <c r="DI26">
        <v>9.6199999999999992</v>
      </c>
      <c r="DJ26">
        <v>0</v>
      </c>
      <c r="DK26">
        <v>397.71999999999997</v>
      </c>
    </row>
    <row r="27" spans="1:115" x14ac:dyDescent="0.35">
      <c r="A27">
        <v>20</v>
      </c>
      <c r="B27">
        <v>2019</v>
      </c>
      <c r="C27">
        <v>0.17580106396140047</v>
      </c>
      <c r="D27">
        <v>0.41821106024990728</v>
      </c>
      <c r="E27">
        <v>0.21642954348632934</v>
      </c>
      <c r="F27">
        <f t="shared" si="0"/>
        <v>0.81044166769763715</v>
      </c>
      <c r="G27">
        <v>4.5781477984722339E-2</v>
      </c>
      <c r="L27" s="12"/>
      <c r="M27" s="12"/>
      <c r="N27" s="12"/>
      <c r="O27" s="12"/>
      <c r="U27" s="10"/>
      <c r="V27" s="10"/>
      <c r="W27" s="10"/>
      <c r="Y27">
        <f t="shared" si="40"/>
        <v>69.079731577738769</v>
      </c>
      <c r="Z27">
        <f t="shared" si="41"/>
        <v>164.33295188275028</v>
      </c>
      <c r="AA27">
        <f t="shared" si="42"/>
        <v>85.044392978252077</v>
      </c>
      <c r="AB27">
        <v>20.100000000000001</v>
      </c>
      <c r="AC27">
        <f>Y27/GGDP!$G27</f>
        <v>0.52902229727170136</v>
      </c>
      <c r="AD27">
        <f>Z27/GGDP!$G27</f>
        <v>1.2584848512999713</v>
      </c>
      <c r="AE27">
        <f>AA27/GGDP!$G27</f>
        <v>0.65128191896348653</v>
      </c>
      <c r="AF27">
        <f>AB27/GGDP!$G27</f>
        <v>0.15392862612957572</v>
      </c>
      <c r="AI27">
        <v>2019</v>
      </c>
      <c r="AJ27">
        <v>71.05</v>
      </c>
      <c r="AK27" s="31">
        <f>AJ27/GGDP!G27</f>
        <v>0.54411088987593803</v>
      </c>
      <c r="AM27" s="36">
        <v>161.36000000000001</v>
      </c>
      <c r="AN27" s="38">
        <f t="shared" si="14"/>
        <v>90.310000000000016</v>
      </c>
      <c r="AO27" s="39">
        <f>AM27/GGDP!G27</f>
        <v>1.2357175677745442</v>
      </c>
      <c r="AP27" s="33">
        <f t="shared" si="39"/>
        <v>2.2710767065446871</v>
      </c>
      <c r="AQ27">
        <v>87.47</v>
      </c>
      <c r="AR27" s="6">
        <f>AQ27/GGDP!G27</f>
        <v>0.66985755858477558</v>
      </c>
      <c r="AT27">
        <v>2019</v>
      </c>
      <c r="AU27" s="36">
        <v>139.76</v>
      </c>
      <c r="AV27" s="36">
        <f t="shared" si="15"/>
        <v>52.289999999999992</v>
      </c>
      <c r="AW27" s="39">
        <f>AU27/GGDP!G27</f>
        <v>1.0703017307397762</v>
      </c>
      <c r="AX27">
        <f t="shared" si="16"/>
        <v>1.5978049617011545</v>
      </c>
      <c r="AY27">
        <v>169.02</v>
      </c>
      <c r="AZ27" s="8">
        <f>AY27/GGDP!G27</f>
        <v>1.2943789247970592</v>
      </c>
      <c r="BB27">
        <v>2019</v>
      </c>
      <c r="BC27">
        <v>187.09</v>
      </c>
      <c r="BD27">
        <f t="shared" si="17"/>
        <v>18.069999999999993</v>
      </c>
      <c r="BE27" s="4">
        <f>BC27/GGDP!G27</f>
        <v>1.4327615255016082</v>
      </c>
      <c r="BF27">
        <f t="shared" si="18"/>
        <v>1.1069104248017985</v>
      </c>
      <c r="BH27">
        <v>20.100000000000001</v>
      </c>
      <c r="BK27">
        <v>26.67</v>
      </c>
      <c r="BL27" s="36">
        <f t="shared" si="19"/>
        <v>6.57</v>
      </c>
      <c r="BM27" s="8">
        <f>BK27/GGDP!G27</f>
        <v>0.20424260989431764</v>
      </c>
      <c r="BO27">
        <f t="shared" si="20"/>
        <v>1.326865671641791</v>
      </c>
      <c r="BQ27" s="36">
        <f t="shared" si="21"/>
        <v>514.88</v>
      </c>
      <c r="BY27">
        <v>2019</v>
      </c>
      <c r="BZ27">
        <v>162.29</v>
      </c>
      <c r="CA27">
        <v>192.98</v>
      </c>
      <c r="CB27">
        <v>144.86000000000001</v>
      </c>
      <c r="CC27">
        <v>26.68</v>
      </c>
      <c r="CD27">
        <v>56.42</v>
      </c>
      <c r="CE27">
        <v>11.37</v>
      </c>
      <c r="CF27">
        <v>0</v>
      </c>
      <c r="CH27">
        <f t="shared" si="22"/>
        <v>500.13</v>
      </c>
      <c r="CI27">
        <f t="shared" si="23"/>
        <v>26.68</v>
      </c>
      <c r="CJ27">
        <f t="shared" si="24"/>
        <v>526.80999999999995</v>
      </c>
      <c r="CK27">
        <f t="shared" si="25"/>
        <v>67.790000000000006</v>
      </c>
      <c r="CL27">
        <f t="shared" si="26"/>
        <v>594.59999999999991</v>
      </c>
      <c r="CN27">
        <f t="shared" si="27"/>
        <v>162.29</v>
      </c>
      <c r="CO27">
        <f t="shared" si="28"/>
        <v>192.98</v>
      </c>
      <c r="CP27">
        <f t="shared" si="29"/>
        <v>144.86000000000001</v>
      </c>
      <c r="CQ27">
        <f t="shared" si="30"/>
        <v>26.68</v>
      </c>
      <c r="CR27">
        <f t="shared" si="31"/>
        <v>56.42</v>
      </c>
      <c r="CS27">
        <f t="shared" si="32"/>
        <v>11.37</v>
      </c>
      <c r="CT27">
        <f t="shared" si="33"/>
        <v>0</v>
      </c>
      <c r="CV27">
        <f t="shared" si="34"/>
        <v>500.13</v>
      </c>
      <c r="CW27">
        <f t="shared" si="35"/>
        <v>26.68</v>
      </c>
      <c r="CX27">
        <f t="shared" si="36"/>
        <v>526.80999999999995</v>
      </c>
      <c r="CY27">
        <f t="shared" si="37"/>
        <v>67.790000000000006</v>
      </c>
      <c r="CZ27">
        <f t="shared" si="38"/>
        <v>594.59999999999991</v>
      </c>
      <c r="DC27">
        <v>2019</v>
      </c>
      <c r="DD27">
        <v>71.78</v>
      </c>
      <c r="DE27">
        <v>168.66</v>
      </c>
      <c r="DF27">
        <v>87.45</v>
      </c>
      <c r="DG27">
        <v>19.95</v>
      </c>
      <c r="DH27">
        <v>47.15</v>
      </c>
      <c r="DI27">
        <v>9.65</v>
      </c>
      <c r="DJ27">
        <v>0</v>
      </c>
      <c r="DK27">
        <v>404.63999999999993</v>
      </c>
    </row>
    <row r="28" spans="1:115" x14ac:dyDescent="0.35">
      <c r="A28">
        <v>21</v>
      </c>
      <c r="B28">
        <v>2020</v>
      </c>
      <c r="C28">
        <v>0.17316524968240007</v>
      </c>
      <c r="D28">
        <v>0.41810808169647218</v>
      </c>
      <c r="E28">
        <v>0.21657871591908534</v>
      </c>
      <c r="F28">
        <f t="shared" si="0"/>
        <v>0.80785204729795757</v>
      </c>
      <c r="G28">
        <v>4.8218418962982984E-2</v>
      </c>
      <c r="L28" s="12"/>
      <c r="M28" s="12"/>
      <c r="N28" s="12"/>
      <c r="O28" s="12"/>
      <c r="U28" s="10"/>
      <c r="V28" s="10"/>
      <c r="W28" s="10"/>
      <c r="Y28">
        <f t="shared" si="40"/>
        <v>68.914445801972192</v>
      </c>
      <c r="Z28">
        <f t="shared" si="41"/>
        <v>166.39416273348647</v>
      </c>
      <c r="AA28">
        <f t="shared" si="42"/>
        <v>86.191670715926008</v>
      </c>
      <c r="AB28">
        <v>21.61</v>
      </c>
      <c r="AC28">
        <f>Y28/GGDP!$G28</f>
        <v>0.543789519466363</v>
      </c>
      <c r="AD28">
        <f>Z28/GGDP!$G28</f>
        <v>1.3129816360253015</v>
      </c>
      <c r="AE28">
        <f>AA28/GGDP!$G28</f>
        <v>0.68012049803460906</v>
      </c>
      <c r="AF28">
        <f>AB28/GGDP!$G28</f>
        <v>0.17052000315631657</v>
      </c>
      <c r="AI28">
        <v>2020</v>
      </c>
      <c r="AJ28">
        <v>70.88</v>
      </c>
      <c r="AK28" s="31">
        <f>AJ28/GGDP!G28</f>
        <v>0.55929929771956122</v>
      </c>
      <c r="AM28" s="36">
        <v>163.36000000000001</v>
      </c>
      <c r="AN28" s="38">
        <f t="shared" si="14"/>
        <v>92.480000000000018</v>
      </c>
      <c r="AO28" s="39">
        <f>AM28/GGDP!G28</f>
        <v>1.2890396906809753</v>
      </c>
      <c r="AP28" s="33">
        <f t="shared" si="39"/>
        <v>2.3047404063205419</v>
      </c>
      <c r="AQ28">
        <v>88.65</v>
      </c>
      <c r="AR28" s="6">
        <f>AQ28/GGDP!G28</f>
        <v>0.69951866172177068</v>
      </c>
      <c r="AT28">
        <v>2020</v>
      </c>
      <c r="AU28" s="36">
        <v>142.32</v>
      </c>
      <c r="AV28" s="36">
        <f t="shared" si="15"/>
        <v>53.669999999999987</v>
      </c>
      <c r="AW28" s="39">
        <f>AU28/GGDP!G28</f>
        <v>1.1230174386490963</v>
      </c>
      <c r="AX28">
        <f t="shared" si="16"/>
        <v>1.6054145516074447</v>
      </c>
      <c r="AY28">
        <v>171.14</v>
      </c>
      <c r="AZ28" s="8">
        <f>AY28/GGDP!G28</f>
        <v>1.3504300481338276</v>
      </c>
      <c r="BB28">
        <v>2020</v>
      </c>
      <c r="BC28">
        <v>189.29</v>
      </c>
      <c r="BD28">
        <f t="shared" si="17"/>
        <v>18.150000000000006</v>
      </c>
      <c r="BE28" s="4">
        <f>BC28/GGDP!G28</f>
        <v>1.4936479128856623</v>
      </c>
      <c r="BF28">
        <f t="shared" si="18"/>
        <v>1.1060535234311091</v>
      </c>
      <c r="BH28">
        <v>21.61</v>
      </c>
      <c r="BK28">
        <v>28.54</v>
      </c>
      <c r="BL28" s="36">
        <f t="shared" si="19"/>
        <v>6.93</v>
      </c>
      <c r="BM28" s="8">
        <f>BK28/GGDP!G28</f>
        <v>0.22520318787974433</v>
      </c>
      <c r="BO28">
        <f t="shared" si="20"/>
        <v>1.3206848681166126</v>
      </c>
      <c r="BQ28" s="36">
        <f t="shared" si="21"/>
        <v>523.51</v>
      </c>
      <c r="BY28">
        <v>2020</v>
      </c>
      <c r="BZ28">
        <v>161.6</v>
      </c>
      <c r="CA28">
        <v>193.78</v>
      </c>
      <c r="CB28">
        <v>145.87</v>
      </c>
      <c r="CC28">
        <v>28.44</v>
      </c>
      <c r="CD28">
        <v>56.68</v>
      </c>
      <c r="CE28">
        <v>11.38</v>
      </c>
      <c r="CF28">
        <v>0</v>
      </c>
      <c r="CH28">
        <f t="shared" si="22"/>
        <v>501.25</v>
      </c>
      <c r="CI28">
        <f t="shared" si="23"/>
        <v>28.44</v>
      </c>
      <c r="CJ28">
        <f t="shared" si="24"/>
        <v>529.69000000000005</v>
      </c>
      <c r="CK28">
        <f t="shared" si="25"/>
        <v>68.06</v>
      </c>
      <c r="CL28">
        <f t="shared" si="26"/>
        <v>597.75</v>
      </c>
      <c r="CN28">
        <f t="shared" si="27"/>
        <v>161.6</v>
      </c>
      <c r="CO28">
        <f t="shared" si="28"/>
        <v>193.78</v>
      </c>
      <c r="CP28">
        <f t="shared" si="29"/>
        <v>145.87</v>
      </c>
      <c r="CQ28">
        <f t="shared" si="30"/>
        <v>28.44</v>
      </c>
      <c r="CR28">
        <f t="shared" si="31"/>
        <v>56.68</v>
      </c>
      <c r="CS28">
        <f t="shared" si="32"/>
        <v>11.38</v>
      </c>
      <c r="CT28">
        <f t="shared" si="33"/>
        <v>0</v>
      </c>
      <c r="CV28">
        <f t="shared" si="34"/>
        <v>501.25</v>
      </c>
      <c r="CW28">
        <f t="shared" si="35"/>
        <v>28.44</v>
      </c>
      <c r="CX28">
        <f t="shared" si="36"/>
        <v>529.69000000000005</v>
      </c>
      <c r="CY28">
        <f t="shared" si="37"/>
        <v>68.06</v>
      </c>
      <c r="CZ28">
        <f t="shared" si="38"/>
        <v>597.75</v>
      </c>
      <c r="DC28">
        <v>2020</v>
      </c>
      <c r="DD28">
        <v>71.78</v>
      </c>
      <c r="DE28">
        <v>169.83</v>
      </c>
      <c r="DF28">
        <v>88.22</v>
      </c>
      <c r="DG28">
        <v>21.37</v>
      </c>
      <c r="DH28">
        <v>47.36</v>
      </c>
      <c r="DI28">
        <v>9.67</v>
      </c>
      <c r="DJ28">
        <v>0</v>
      </c>
      <c r="DK28">
        <v>408.23000000000008</v>
      </c>
    </row>
    <row r="29" spans="1:115" x14ac:dyDescent="0.35">
      <c r="A29">
        <v>22</v>
      </c>
      <c r="B29">
        <v>2021</v>
      </c>
      <c r="C29">
        <v>0.17199785124774136</v>
      </c>
      <c r="D29">
        <v>0.41553938565219511</v>
      </c>
      <c r="E29">
        <v>0.2167309664501636</v>
      </c>
      <c r="F29">
        <f t="shared" si="0"/>
        <v>0.80426820335010007</v>
      </c>
      <c r="G29">
        <v>5.1415747021700244E-2</v>
      </c>
      <c r="L29" s="12"/>
      <c r="M29" s="12"/>
      <c r="N29" s="12"/>
      <c r="O29" s="12"/>
      <c r="U29" s="10"/>
      <c r="V29" s="10"/>
      <c r="W29" s="10"/>
      <c r="Y29">
        <f t="shared" si="40"/>
        <v>68.496370016209667</v>
      </c>
      <c r="Z29">
        <f t="shared" si="41"/>
        <v>165.46078423503991</v>
      </c>
      <c r="AA29">
        <f t="shared" si="42"/>
        <v>86.298620335539681</v>
      </c>
      <c r="AB29">
        <v>23.16</v>
      </c>
      <c r="AC29">
        <f>Y29/GGDP!$G29</f>
        <v>0.50911528182109167</v>
      </c>
      <c r="AD29">
        <f>Z29/GGDP!$G29</f>
        <v>1.2298259568532772</v>
      </c>
      <c r="AE29">
        <f>AA29/GGDP!$G29</f>
        <v>0.64143466876423139</v>
      </c>
      <c r="AF29">
        <f>AB29/GGDP!$G29</f>
        <v>0.17214211386948119</v>
      </c>
      <c r="AI29">
        <v>2021</v>
      </c>
      <c r="AJ29">
        <v>70.45</v>
      </c>
      <c r="AK29" s="31">
        <f>AJ29/GGDP!G29</f>
        <v>0.52363609335513606</v>
      </c>
      <c r="AM29" s="36">
        <v>162.91999999999999</v>
      </c>
      <c r="AN29" s="38">
        <f t="shared" si="14"/>
        <v>92.469999999999985</v>
      </c>
      <c r="AO29" s="39">
        <f>AM29/GGDP!G29</f>
        <v>1.2109409840939498</v>
      </c>
      <c r="AP29" s="33">
        <f t="shared" si="39"/>
        <v>2.3125621007806951</v>
      </c>
      <c r="AQ29">
        <v>88.76</v>
      </c>
      <c r="AR29" s="6">
        <f>AQ29/GGDP!G29</f>
        <v>0.65972944849115511</v>
      </c>
      <c r="AT29">
        <v>2021</v>
      </c>
      <c r="AU29" s="36">
        <v>143.05000000000001</v>
      </c>
      <c r="AV29" s="36">
        <f t="shared" si="15"/>
        <v>54.290000000000006</v>
      </c>
      <c r="AW29" s="39">
        <f>AU29/GGDP!G29</f>
        <v>1.0632525642931472</v>
      </c>
      <c r="AX29">
        <f t="shared" si="16"/>
        <v>1.6116493916178458</v>
      </c>
      <c r="AY29">
        <v>170.18</v>
      </c>
      <c r="AZ29" s="8">
        <f>AY29/GGDP!G29</f>
        <v>1.2649026311877509</v>
      </c>
      <c r="BB29">
        <v>2021</v>
      </c>
      <c r="BC29">
        <v>187.83</v>
      </c>
      <c r="BD29">
        <f t="shared" si="17"/>
        <v>17.650000000000006</v>
      </c>
      <c r="BE29" s="4">
        <f>BC29/GGDP!G29</f>
        <v>1.3960903820425155</v>
      </c>
      <c r="BF29">
        <f t="shared" si="18"/>
        <v>1.1037137148901164</v>
      </c>
      <c r="BH29">
        <v>23.16</v>
      </c>
      <c r="BK29">
        <v>30.47</v>
      </c>
      <c r="BL29" s="36">
        <f t="shared" si="19"/>
        <v>7.3099999999999987</v>
      </c>
      <c r="BM29" s="8">
        <f>BK29/GGDP!G29</f>
        <v>0.22647539765125613</v>
      </c>
      <c r="BO29">
        <f t="shared" si="20"/>
        <v>1.3156303972366148</v>
      </c>
      <c r="BQ29" s="36">
        <f t="shared" si="21"/>
        <v>524.2700000000001</v>
      </c>
      <c r="BY29">
        <v>2021</v>
      </c>
      <c r="BZ29">
        <v>159</v>
      </c>
      <c r="CA29">
        <v>192.78</v>
      </c>
      <c r="CB29">
        <v>145.26</v>
      </c>
      <c r="CC29">
        <v>30.22</v>
      </c>
      <c r="CD29">
        <v>56.42</v>
      </c>
      <c r="CE29">
        <v>11.38</v>
      </c>
      <c r="CF29">
        <v>0</v>
      </c>
      <c r="CH29">
        <f t="shared" si="22"/>
        <v>497.03999999999996</v>
      </c>
      <c r="CI29">
        <f t="shared" si="23"/>
        <v>30.22</v>
      </c>
      <c r="CJ29">
        <f t="shared" si="24"/>
        <v>527.26</v>
      </c>
      <c r="CK29">
        <f t="shared" si="25"/>
        <v>67.8</v>
      </c>
      <c r="CL29">
        <f t="shared" si="26"/>
        <v>595.05999999999995</v>
      </c>
      <c r="CN29">
        <f t="shared" si="27"/>
        <v>159</v>
      </c>
      <c r="CO29">
        <f t="shared" si="28"/>
        <v>192.78</v>
      </c>
      <c r="CP29">
        <f t="shared" si="29"/>
        <v>145.26</v>
      </c>
      <c r="CQ29">
        <f t="shared" si="30"/>
        <v>30.22</v>
      </c>
      <c r="CR29">
        <f t="shared" si="31"/>
        <v>56.42</v>
      </c>
      <c r="CS29">
        <f t="shared" si="32"/>
        <v>11.38</v>
      </c>
      <c r="CT29">
        <f t="shared" si="33"/>
        <v>0</v>
      </c>
      <c r="CV29">
        <f t="shared" si="34"/>
        <v>497.03999999999996</v>
      </c>
      <c r="CW29">
        <f t="shared" si="35"/>
        <v>30.22</v>
      </c>
      <c r="CX29">
        <f t="shared" si="36"/>
        <v>527.26</v>
      </c>
      <c r="CY29">
        <f t="shared" si="37"/>
        <v>67.8</v>
      </c>
      <c r="CZ29">
        <f t="shared" si="38"/>
        <v>595.05999999999995</v>
      </c>
      <c r="DC29">
        <v>2021</v>
      </c>
      <c r="DD29">
        <v>70.98</v>
      </c>
      <c r="DE29">
        <v>169.5</v>
      </c>
      <c r="DF29">
        <v>88.09</v>
      </c>
      <c r="DG29">
        <v>22.8</v>
      </c>
      <c r="DH29">
        <v>47.16</v>
      </c>
      <c r="DI29">
        <v>9.67</v>
      </c>
      <c r="DJ29">
        <v>0</v>
      </c>
      <c r="DK29">
        <v>408.2000000000001</v>
      </c>
    </row>
    <row r="30" spans="1:115" x14ac:dyDescent="0.35">
      <c r="A30">
        <v>23</v>
      </c>
      <c r="B30">
        <v>2022</v>
      </c>
      <c r="C30">
        <v>0.1715402965987064</v>
      </c>
      <c r="D30">
        <v>0.41059000024593595</v>
      </c>
      <c r="E30">
        <v>0.21760409237352749</v>
      </c>
      <c r="F30">
        <f t="shared" si="0"/>
        <v>0.79973438921816986</v>
      </c>
      <c r="G30">
        <v>5.5031045334694224E-2</v>
      </c>
      <c r="L30" s="12"/>
      <c r="M30" s="12"/>
      <c r="N30" s="12"/>
      <c r="O30" s="12"/>
      <c r="U30" s="10"/>
      <c r="V30" s="10"/>
      <c r="W30" s="10"/>
      <c r="Y30">
        <f t="shared" si="40"/>
        <v>67.815781527759029</v>
      </c>
      <c r="Z30">
        <f t="shared" si="41"/>
        <v>162.32035449547485</v>
      </c>
      <c r="AA30">
        <f t="shared" si="42"/>
        <v>86.026384940159417</v>
      </c>
      <c r="AB30">
        <v>24.69</v>
      </c>
      <c r="AC30">
        <f>Y30/GGDP!$G30</f>
        <v>0.48777804450664625</v>
      </c>
      <c r="AD30">
        <f>Z30/GGDP!$G30</f>
        <v>1.1675203516901018</v>
      </c>
      <c r="AE30">
        <f>AA30/GGDP!$G30</f>
        <v>0.61876131007810842</v>
      </c>
      <c r="AF30">
        <f>AB30/GGDP!$G30</f>
        <v>0.17758757102783573</v>
      </c>
      <c r="AI30">
        <v>2022</v>
      </c>
      <c r="AJ30">
        <v>69.75</v>
      </c>
      <c r="AK30" s="31">
        <f>AJ30/GGDP!G30</f>
        <v>0.50169028267280447</v>
      </c>
      <c r="AM30" s="36">
        <v>160.88</v>
      </c>
      <c r="AN30" s="38">
        <f t="shared" si="14"/>
        <v>91.13</v>
      </c>
      <c r="AO30" s="39">
        <f>AM30/GGDP!G30</f>
        <v>1.1571603251096885</v>
      </c>
      <c r="AP30" s="33">
        <f t="shared" si="39"/>
        <v>2.3065232974910392</v>
      </c>
      <c r="AQ30">
        <v>88.48</v>
      </c>
      <c r="AR30" s="6">
        <f>AQ30/GGDP!G30</f>
        <v>0.63640940804142998</v>
      </c>
      <c r="AT30">
        <v>2022</v>
      </c>
      <c r="AU30" s="36">
        <v>142.72999999999999</v>
      </c>
      <c r="AV30" s="36">
        <f t="shared" si="15"/>
        <v>54.249999999999986</v>
      </c>
      <c r="AW30" s="39">
        <f>AU30/GGDP!G30</f>
        <v>1.0266129612313888</v>
      </c>
      <c r="AX30">
        <f t="shared" si="16"/>
        <v>1.6131329113924049</v>
      </c>
      <c r="AY30">
        <v>166.95</v>
      </c>
      <c r="AZ30" s="8">
        <f>AY30/GGDP!G30</f>
        <v>1.2008199669136157</v>
      </c>
      <c r="BB30">
        <v>2022</v>
      </c>
      <c r="BC30">
        <v>183.86</v>
      </c>
      <c r="BD30">
        <f t="shared" si="17"/>
        <v>16.910000000000025</v>
      </c>
      <c r="BE30" s="4">
        <f>BC30/GGDP!G30</f>
        <v>1.3224483924332879</v>
      </c>
      <c r="BF30">
        <f t="shared" si="18"/>
        <v>1.1012878107217732</v>
      </c>
      <c r="BH30">
        <v>24.69</v>
      </c>
      <c r="BK30">
        <v>32.35</v>
      </c>
      <c r="BL30" s="36">
        <f t="shared" si="19"/>
        <v>7.66</v>
      </c>
      <c r="BM30" s="8">
        <f>BK30/GGDP!G30</f>
        <v>0.23268359346903547</v>
      </c>
      <c r="BO30">
        <f t="shared" si="20"/>
        <v>1.3102470635884973</v>
      </c>
      <c r="BQ30" s="36">
        <f t="shared" si="21"/>
        <v>519.82000000000005</v>
      </c>
      <c r="BY30">
        <v>2022</v>
      </c>
      <c r="BZ30">
        <v>159.27000000000001</v>
      </c>
      <c r="CA30">
        <v>194.68</v>
      </c>
      <c r="CB30">
        <v>147.30000000000001</v>
      </c>
      <c r="CC30">
        <v>32.15</v>
      </c>
      <c r="CD30">
        <v>57.07</v>
      </c>
      <c r="CE30">
        <v>11.37</v>
      </c>
      <c r="CF30">
        <v>0</v>
      </c>
      <c r="CH30">
        <f t="shared" si="22"/>
        <v>501.25000000000006</v>
      </c>
      <c r="CI30">
        <f t="shared" si="23"/>
        <v>32.15</v>
      </c>
      <c r="CJ30">
        <f t="shared" si="24"/>
        <v>533.40000000000009</v>
      </c>
      <c r="CK30">
        <f t="shared" si="25"/>
        <v>68.44</v>
      </c>
      <c r="CL30">
        <f t="shared" si="26"/>
        <v>601.84000000000015</v>
      </c>
      <c r="CN30">
        <f t="shared" si="27"/>
        <v>159.27000000000001</v>
      </c>
      <c r="CO30">
        <f t="shared" si="28"/>
        <v>194.68</v>
      </c>
      <c r="CP30">
        <f t="shared" si="29"/>
        <v>147.30000000000001</v>
      </c>
      <c r="CQ30">
        <f t="shared" si="30"/>
        <v>32.15</v>
      </c>
      <c r="CR30">
        <f t="shared" si="31"/>
        <v>57.07</v>
      </c>
      <c r="CS30">
        <f t="shared" si="32"/>
        <v>11.37</v>
      </c>
      <c r="CT30">
        <f t="shared" si="33"/>
        <v>0</v>
      </c>
      <c r="CV30">
        <f t="shared" si="34"/>
        <v>501.25000000000006</v>
      </c>
      <c r="CW30">
        <f t="shared" si="35"/>
        <v>32.15</v>
      </c>
      <c r="CX30">
        <f t="shared" si="36"/>
        <v>533.40000000000009</v>
      </c>
      <c r="CY30">
        <f t="shared" si="37"/>
        <v>68.44</v>
      </c>
      <c r="CZ30">
        <f t="shared" si="38"/>
        <v>601.84000000000015</v>
      </c>
      <c r="DC30">
        <v>2022</v>
      </c>
      <c r="DD30">
        <v>71.349999999999994</v>
      </c>
      <c r="DE30">
        <v>171.56</v>
      </c>
      <c r="DF30">
        <v>89.5</v>
      </c>
      <c r="DG30">
        <v>24.33</v>
      </c>
      <c r="DH30">
        <v>47.69</v>
      </c>
      <c r="DI30">
        <v>9.67</v>
      </c>
      <c r="DJ30">
        <v>0</v>
      </c>
      <c r="DK30">
        <v>414.09999999999997</v>
      </c>
    </row>
    <row r="31" spans="1:115" x14ac:dyDescent="0.35">
      <c r="A31">
        <v>24</v>
      </c>
      <c r="B31">
        <v>2023</v>
      </c>
      <c r="C31">
        <v>0.17051250910857418</v>
      </c>
      <c r="D31">
        <v>0.40905999514209368</v>
      </c>
      <c r="E31">
        <v>0.21773135778479474</v>
      </c>
      <c r="F31">
        <f t="shared" si="0"/>
        <v>0.79730386203546266</v>
      </c>
      <c r="G31">
        <v>5.7794907181446385E-2</v>
      </c>
      <c r="L31" s="12"/>
      <c r="M31" s="12"/>
      <c r="N31" s="12"/>
      <c r="O31" s="12"/>
      <c r="U31" s="10"/>
      <c r="V31" s="10"/>
      <c r="W31" s="10"/>
      <c r="Y31">
        <f t="shared" si="40"/>
        <v>68.25330269890587</v>
      </c>
      <c r="Z31">
        <f t="shared" si="41"/>
        <v>163.73986762852903</v>
      </c>
      <c r="AA31">
        <f t="shared" si="42"/>
        <v>87.163939985141184</v>
      </c>
      <c r="AB31">
        <v>26.29</v>
      </c>
      <c r="AC31">
        <f>Y31/GGDP!$G31</f>
        <v>0.47510303980861668</v>
      </c>
      <c r="AD31">
        <f>Z31/GGDP!$G31</f>
        <v>1.1397735460707854</v>
      </c>
      <c r="AE31">
        <f>AA31/GGDP!$G31</f>
        <v>0.60673771394362508</v>
      </c>
      <c r="AF31">
        <f>AB31/GGDP!$G31</f>
        <v>0.18300153139356815</v>
      </c>
      <c r="AI31">
        <v>2023</v>
      </c>
      <c r="AJ31">
        <v>70.2</v>
      </c>
      <c r="AK31" s="31">
        <f>AJ31/GGDP!G31</f>
        <v>0.48865376583600167</v>
      </c>
      <c r="AM31" s="36">
        <v>161.49</v>
      </c>
      <c r="AN31" s="38">
        <f t="shared" si="14"/>
        <v>91.29</v>
      </c>
      <c r="AO31" s="39">
        <f>AM31/GGDP!G31</f>
        <v>1.1241124878184603</v>
      </c>
      <c r="AP31" s="33">
        <f t="shared" si="39"/>
        <v>2.3004273504273502</v>
      </c>
      <c r="AQ31">
        <v>89.65</v>
      </c>
      <c r="AR31" s="6">
        <f>AQ31/GGDP!G31</f>
        <v>0.62404287901990818</v>
      </c>
      <c r="AT31">
        <v>2023</v>
      </c>
      <c r="AU31" s="36">
        <v>144.66</v>
      </c>
      <c r="AV31" s="36">
        <f t="shared" si="15"/>
        <v>55.009999999999991</v>
      </c>
      <c r="AW31" s="39">
        <f>AU31/GGDP!G31</f>
        <v>1.0069608798552137</v>
      </c>
      <c r="AX31">
        <f t="shared" si="16"/>
        <v>1.6136084774121582</v>
      </c>
      <c r="AY31">
        <v>168.41</v>
      </c>
      <c r="AZ31" s="8">
        <f>AY31/GGDP!G31</f>
        <v>1.172281776416539</v>
      </c>
      <c r="BB31">
        <v>2023</v>
      </c>
      <c r="BC31">
        <v>185.09</v>
      </c>
      <c r="BD31">
        <f t="shared" si="17"/>
        <v>16.680000000000007</v>
      </c>
      <c r="BE31" s="4">
        <f>BC31/GGDP!G31</f>
        <v>1.2883892524015037</v>
      </c>
      <c r="BF31">
        <f t="shared" si="18"/>
        <v>1.0990439997624843</v>
      </c>
      <c r="BH31">
        <v>26.29</v>
      </c>
      <c r="BK31">
        <v>34.340000000000003</v>
      </c>
      <c r="BL31" s="36">
        <f t="shared" si="19"/>
        <v>8.0500000000000043</v>
      </c>
      <c r="BM31" s="8">
        <f>BK31/GGDP!G31</f>
        <v>0.23903661422803846</v>
      </c>
      <c r="BO31">
        <f t="shared" si="20"/>
        <v>1.3062000760745531</v>
      </c>
      <c r="BQ31" s="36">
        <f t="shared" si="21"/>
        <v>525.58000000000004</v>
      </c>
      <c r="BY31">
        <v>2023</v>
      </c>
      <c r="BZ31">
        <v>159.88</v>
      </c>
      <c r="CA31">
        <v>196.66</v>
      </c>
      <c r="CB31">
        <v>149.43</v>
      </c>
      <c r="CC31">
        <v>34.090000000000003</v>
      </c>
      <c r="CD31">
        <v>57.74</v>
      </c>
      <c r="CE31">
        <v>11.35</v>
      </c>
      <c r="CF31">
        <v>0</v>
      </c>
      <c r="CH31">
        <f t="shared" si="22"/>
        <v>505.96999999999997</v>
      </c>
      <c r="CI31">
        <f t="shared" si="23"/>
        <v>34.090000000000003</v>
      </c>
      <c r="CJ31">
        <f t="shared" si="24"/>
        <v>540.05999999999995</v>
      </c>
      <c r="CK31">
        <f t="shared" si="25"/>
        <v>69.09</v>
      </c>
      <c r="CL31">
        <f t="shared" si="26"/>
        <v>609.15</v>
      </c>
      <c r="CN31">
        <f t="shared" si="27"/>
        <v>159.88</v>
      </c>
      <c r="CO31">
        <f t="shared" si="28"/>
        <v>196.66</v>
      </c>
      <c r="CP31">
        <f t="shared" si="29"/>
        <v>149.43</v>
      </c>
      <c r="CQ31">
        <f t="shared" si="30"/>
        <v>34.090000000000003</v>
      </c>
      <c r="CR31">
        <f t="shared" si="31"/>
        <v>57.74</v>
      </c>
      <c r="CS31">
        <f t="shared" si="32"/>
        <v>11.35</v>
      </c>
      <c r="CT31">
        <f t="shared" si="33"/>
        <v>0</v>
      </c>
      <c r="CV31">
        <f t="shared" si="34"/>
        <v>505.96999999999997</v>
      </c>
      <c r="CW31">
        <f t="shared" si="35"/>
        <v>34.090000000000003</v>
      </c>
      <c r="CX31">
        <f t="shared" si="36"/>
        <v>540.05999999999995</v>
      </c>
      <c r="CY31">
        <f t="shared" si="37"/>
        <v>69.09</v>
      </c>
      <c r="CZ31">
        <f t="shared" si="38"/>
        <v>609.15</v>
      </c>
      <c r="DC31">
        <v>2023</v>
      </c>
      <c r="DD31">
        <v>71.87</v>
      </c>
      <c r="DE31">
        <v>173.69</v>
      </c>
      <c r="DF31">
        <v>90.95</v>
      </c>
      <c r="DG31">
        <v>25.87</v>
      </c>
      <c r="DH31">
        <v>48.21</v>
      </c>
      <c r="DI31">
        <v>9.65</v>
      </c>
      <c r="DJ31">
        <v>0</v>
      </c>
      <c r="DK31">
        <v>420.24</v>
      </c>
    </row>
    <row r="32" spans="1:115" x14ac:dyDescent="0.35">
      <c r="A32">
        <v>25</v>
      </c>
      <c r="B32">
        <v>2024</v>
      </c>
      <c r="C32">
        <v>0.16960826517434352</v>
      </c>
      <c r="D32">
        <v>0.40794949060123409</v>
      </c>
      <c r="E32">
        <v>0.21770220500310902</v>
      </c>
      <c r="F32">
        <f t="shared" si="0"/>
        <v>0.79525996077868655</v>
      </c>
      <c r="G32">
        <v>6.035098205243148E-2</v>
      </c>
      <c r="L32" s="12"/>
      <c r="M32" s="12"/>
      <c r="N32" s="12"/>
      <c r="O32" s="12"/>
      <c r="U32" s="10"/>
      <c r="V32" s="10"/>
      <c r="W32" s="10"/>
      <c r="Y32">
        <f t="shared" si="40"/>
        <v>68.953336572740795</v>
      </c>
      <c r="Z32">
        <f t="shared" si="41"/>
        <v>165.84969194272597</v>
      </c>
      <c r="AA32">
        <f t="shared" si="42"/>
        <v>88.505671576658131</v>
      </c>
      <c r="AB32">
        <v>27.92</v>
      </c>
      <c r="AC32">
        <f>Y32/GGDP!$G32</f>
        <v>0.46464512515323986</v>
      </c>
      <c r="AD32">
        <f>Z32/GGDP!$G32</f>
        <v>1.1175855252205253</v>
      </c>
      <c r="AE32">
        <f>AA32/GGDP!$G32</f>
        <v>0.59639940415537818</v>
      </c>
      <c r="AF32">
        <f>AB32/GGDP!$G32</f>
        <v>0.1881401617250674</v>
      </c>
      <c r="AI32">
        <v>2024</v>
      </c>
      <c r="AJ32">
        <v>70.92</v>
      </c>
      <c r="AK32" s="31">
        <f>AJ32/GGDP!G32</f>
        <v>0.4778975741239892</v>
      </c>
      <c r="AM32" s="36">
        <v>162.66</v>
      </c>
      <c r="AN32" s="38">
        <f t="shared" si="14"/>
        <v>91.74</v>
      </c>
      <c r="AO32" s="39">
        <f>AM32/GGDP!G32</f>
        <v>1.0960916442048516</v>
      </c>
      <c r="AP32" s="33">
        <f t="shared" si="39"/>
        <v>2.293570219966159</v>
      </c>
      <c r="AQ32">
        <v>91.03</v>
      </c>
      <c r="AR32" s="6">
        <f>AQ32/GGDP!G32</f>
        <v>0.61340970350404311</v>
      </c>
      <c r="AT32">
        <v>2024</v>
      </c>
      <c r="AU32" s="36">
        <v>146.88999999999999</v>
      </c>
      <c r="AV32" s="36">
        <f t="shared" si="15"/>
        <v>55.859999999999985</v>
      </c>
      <c r="AW32" s="39">
        <f>AU32/GGDP!G32</f>
        <v>0.98982479784366562</v>
      </c>
      <c r="AX32">
        <f t="shared" si="16"/>
        <v>1.6136438536746125</v>
      </c>
      <c r="AY32">
        <v>170.58</v>
      </c>
      <c r="AZ32" s="8">
        <f>AY32/GGDP!G32</f>
        <v>1.1494609164420486</v>
      </c>
      <c r="BB32">
        <v>2024</v>
      </c>
      <c r="BC32">
        <v>187.15</v>
      </c>
      <c r="BD32">
        <f t="shared" si="17"/>
        <v>16.569999999999993</v>
      </c>
      <c r="BE32" s="4">
        <f>BC32/GGDP!G32</f>
        <v>1.2611185983827493</v>
      </c>
      <c r="BF32">
        <f t="shared" si="18"/>
        <v>1.097139172235901</v>
      </c>
      <c r="BH32">
        <v>27.92</v>
      </c>
      <c r="BK32">
        <v>36.35</v>
      </c>
      <c r="BL32" s="36">
        <f t="shared" si="19"/>
        <v>8.43</v>
      </c>
      <c r="BM32" s="8">
        <f>BK32/GGDP!G32</f>
        <v>0.24494609164420486</v>
      </c>
      <c r="BO32">
        <f t="shared" si="20"/>
        <v>1.3019340974212035</v>
      </c>
      <c r="BQ32" s="36">
        <f t="shared" si="21"/>
        <v>533.04999999999995</v>
      </c>
      <c r="BY32">
        <v>2024</v>
      </c>
      <c r="BZ32">
        <v>160.27000000000001</v>
      </c>
      <c r="CA32">
        <v>198.3</v>
      </c>
      <c r="CB32">
        <v>151.35</v>
      </c>
      <c r="CC32">
        <v>36.1</v>
      </c>
      <c r="CD32">
        <v>58.31</v>
      </c>
      <c r="CE32">
        <v>11.32</v>
      </c>
      <c r="CF32">
        <v>0</v>
      </c>
      <c r="CH32">
        <f t="shared" si="22"/>
        <v>509.92000000000007</v>
      </c>
      <c r="CI32">
        <f t="shared" si="23"/>
        <v>36.1</v>
      </c>
      <c r="CJ32">
        <f t="shared" si="24"/>
        <v>546.0200000000001</v>
      </c>
      <c r="CK32">
        <f t="shared" si="25"/>
        <v>69.63</v>
      </c>
      <c r="CL32">
        <f t="shared" si="26"/>
        <v>615.65000000000009</v>
      </c>
      <c r="CN32">
        <f t="shared" si="27"/>
        <v>160.27000000000001</v>
      </c>
      <c r="CO32">
        <f t="shared" si="28"/>
        <v>198.3</v>
      </c>
      <c r="CP32">
        <f t="shared" si="29"/>
        <v>151.35</v>
      </c>
      <c r="CQ32">
        <f t="shared" si="30"/>
        <v>36.1</v>
      </c>
      <c r="CR32">
        <f t="shared" si="31"/>
        <v>58.31</v>
      </c>
      <c r="CS32">
        <f t="shared" si="32"/>
        <v>11.32</v>
      </c>
      <c r="CT32">
        <f t="shared" si="33"/>
        <v>0</v>
      </c>
      <c r="CV32">
        <f t="shared" si="34"/>
        <v>509.92000000000007</v>
      </c>
      <c r="CW32">
        <f t="shared" si="35"/>
        <v>36.1</v>
      </c>
      <c r="CX32">
        <f t="shared" si="36"/>
        <v>546.0200000000001</v>
      </c>
      <c r="CY32">
        <f t="shared" si="37"/>
        <v>69.63</v>
      </c>
      <c r="CZ32">
        <f t="shared" si="38"/>
        <v>615.65000000000009</v>
      </c>
      <c r="DC32">
        <v>2024</v>
      </c>
      <c r="DD32">
        <v>72.31</v>
      </c>
      <c r="DE32">
        <v>175.55</v>
      </c>
      <c r="DF32">
        <v>92.28</v>
      </c>
      <c r="DG32">
        <v>27.48</v>
      </c>
      <c r="DH32">
        <v>48.67</v>
      </c>
      <c r="DI32">
        <v>9.6199999999999992</v>
      </c>
      <c r="DJ32">
        <v>0</v>
      </c>
      <c r="DK32">
        <v>425.91</v>
      </c>
    </row>
    <row r="33" spans="1:116" x14ac:dyDescent="0.35">
      <c r="A33">
        <v>26</v>
      </c>
      <c r="B33">
        <v>2025</v>
      </c>
      <c r="C33">
        <v>0.16859492447984167</v>
      </c>
      <c r="D33">
        <v>0.4067013831617145</v>
      </c>
      <c r="E33">
        <v>0.21772426305992135</v>
      </c>
      <c r="F33">
        <f t="shared" si="0"/>
        <v>0.79302057070147747</v>
      </c>
      <c r="G33">
        <v>6.304903631834273E-2</v>
      </c>
      <c r="Y33">
        <f t="shared" si="40"/>
        <v>69.575588905038515</v>
      </c>
      <c r="Z33">
        <f t="shared" si="41"/>
        <v>167.81367586654062</v>
      </c>
      <c r="AA33">
        <f t="shared" si="42"/>
        <v>89.847403168175092</v>
      </c>
      <c r="AB33">
        <v>29.63</v>
      </c>
      <c r="AC33">
        <f>Y33/GGDP!$G33</f>
        <v>0.45397095722979591</v>
      </c>
      <c r="AD33">
        <f>Z33/GGDP!$G33</f>
        <v>1.0949606933742702</v>
      </c>
      <c r="AE33">
        <f>AA33/GGDP!$G33</f>
        <v>0.58624170147576082</v>
      </c>
      <c r="AF33">
        <f>AB33/GGDP!$G33</f>
        <v>0.19333159337074254</v>
      </c>
      <c r="AI33">
        <v>2025</v>
      </c>
      <c r="AJ33">
        <v>71.56</v>
      </c>
      <c r="AK33" s="31">
        <f>AJ33/GGDP!G33</f>
        <v>0.46691896124233334</v>
      </c>
      <c r="AM33" s="36">
        <v>163.59</v>
      </c>
      <c r="AN33" s="38">
        <f t="shared" si="14"/>
        <v>92.03</v>
      </c>
      <c r="AO33" s="39">
        <f>AM33/GGDP!G33</f>
        <v>1.0674018008612816</v>
      </c>
      <c r="AP33" s="33">
        <f t="shared" si="39"/>
        <v>2.2860536612632756</v>
      </c>
      <c r="AQ33">
        <v>92.41</v>
      </c>
      <c r="AR33" s="6">
        <f>AQ33/GGDP!G33</f>
        <v>0.60296228631084436</v>
      </c>
      <c r="AT33">
        <v>2025</v>
      </c>
      <c r="AU33" s="36">
        <v>149.09</v>
      </c>
      <c r="AV33" s="36">
        <f t="shared" si="15"/>
        <v>56.680000000000007</v>
      </c>
      <c r="AW33" s="39">
        <f>AU33/GGDP!G33</f>
        <v>0.97279133498629788</v>
      </c>
      <c r="AX33">
        <f t="shared" si="16"/>
        <v>1.6133535331674063</v>
      </c>
      <c r="AY33">
        <v>172.6</v>
      </c>
      <c r="AZ33" s="8">
        <f>AY33/GGDP!G33</f>
        <v>1.1261907868980818</v>
      </c>
      <c r="BB33">
        <v>2025</v>
      </c>
      <c r="BC33">
        <v>189.07</v>
      </c>
      <c r="BD33">
        <f t="shared" si="17"/>
        <v>16.47</v>
      </c>
      <c r="BE33" s="4">
        <f>BC33/GGDP!G33</f>
        <v>1.2336552264126321</v>
      </c>
      <c r="BF33">
        <f t="shared" si="18"/>
        <v>1.0954229432213209</v>
      </c>
      <c r="BH33">
        <v>29.63</v>
      </c>
      <c r="BK33">
        <v>38.47</v>
      </c>
      <c r="BL33" s="36">
        <f t="shared" si="19"/>
        <v>8.84</v>
      </c>
      <c r="BM33" s="8">
        <f>BK33/GGDP!G33</f>
        <v>0.25101135325590501</v>
      </c>
      <c r="BO33">
        <f t="shared" si="20"/>
        <v>1.2983462706716167</v>
      </c>
      <c r="BQ33" s="36">
        <f t="shared" si="21"/>
        <v>540.22</v>
      </c>
      <c r="BY33">
        <v>2025</v>
      </c>
      <c r="BZ33">
        <v>160.41999999999999</v>
      </c>
      <c r="CA33">
        <v>199.76</v>
      </c>
      <c r="CB33">
        <v>153.18</v>
      </c>
      <c r="CC33">
        <v>38.25</v>
      </c>
      <c r="CD33">
        <v>58.84</v>
      </c>
      <c r="CE33">
        <v>11.29</v>
      </c>
      <c r="CF33">
        <v>0</v>
      </c>
      <c r="CH33">
        <f t="shared" si="22"/>
        <v>513.3599999999999</v>
      </c>
      <c r="CI33">
        <f t="shared" si="23"/>
        <v>38.25</v>
      </c>
      <c r="CJ33">
        <f t="shared" si="24"/>
        <v>551.6099999999999</v>
      </c>
      <c r="CK33">
        <f t="shared" si="25"/>
        <v>70.13</v>
      </c>
      <c r="CL33">
        <f t="shared" si="26"/>
        <v>621.7399999999999</v>
      </c>
      <c r="CN33">
        <f t="shared" si="27"/>
        <v>160.41999999999999</v>
      </c>
      <c r="CO33">
        <f t="shared" si="28"/>
        <v>199.76</v>
      </c>
      <c r="CP33">
        <f t="shared" si="29"/>
        <v>153.18</v>
      </c>
      <c r="CQ33">
        <f t="shared" si="30"/>
        <v>38.25</v>
      </c>
      <c r="CR33">
        <f t="shared" si="31"/>
        <v>58.84</v>
      </c>
      <c r="CS33">
        <f t="shared" si="32"/>
        <v>11.29</v>
      </c>
      <c r="CT33">
        <f t="shared" si="33"/>
        <v>0</v>
      </c>
      <c r="CV33">
        <f t="shared" si="34"/>
        <v>513.3599999999999</v>
      </c>
      <c r="CW33">
        <f t="shared" si="35"/>
        <v>38.25</v>
      </c>
      <c r="CX33">
        <f t="shared" si="36"/>
        <v>551.6099999999999</v>
      </c>
      <c r="CY33">
        <f t="shared" si="37"/>
        <v>70.13</v>
      </c>
      <c r="CZ33">
        <f t="shared" si="38"/>
        <v>621.7399999999999</v>
      </c>
      <c r="DC33">
        <v>2025</v>
      </c>
      <c r="DD33">
        <v>72.67</v>
      </c>
      <c r="DE33">
        <v>177.27</v>
      </c>
      <c r="DF33">
        <v>93.57</v>
      </c>
      <c r="DG33">
        <v>29.2</v>
      </c>
      <c r="DH33">
        <v>49.11</v>
      </c>
      <c r="DI33">
        <v>9.6</v>
      </c>
      <c r="DJ33">
        <v>0</v>
      </c>
      <c r="DK33">
        <v>431.42</v>
      </c>
    </row>
    <row r="34" spans="1:116" s="17" customFormat="1" x14ac:dyDescent="0.35">
      <c r="A34" s="17">
        <v>27</v>
      </c>
      <c r="B34" s="17">
        <v>2026</v>
      </c>
      <c r="C34" s="17">
        <f>DD34/$DK34</f>
        <v>0.16844374391544203</v>
      </c>
      <c r="D34" s="17">
        <f t="shared" ref="D34:E34" si="43">DE34/$DK34</f>
        <v>0.41089889203096752</v>
      </c>
      <c r="E34" s="17">
        <f t="shared" si="43"/>
        <v>0.21688841500162254</v>
      </c>
      <c r="F34" s="17">
        <f t="shared" si="0"/>
        <v>0.79623105094803215</v>
      </c>
      <c r="G34" s="17">
        <f>DG34/DK34</f>
        <v>6.7683463909879005E-2</v>
      </c>
      <c r="Y34" s="17">
        <f t="shared" si="40"/>
        <v>71.616279600657279</v>
      </c>
      <c r="Z34" s="17">
        <f t="shared" si="41"/>
        <v>174.69957182893236</v>
      </c>
      <c r="AA34" s="17">
        <f t="shared" si="42"/>
        <v>92.213228047798282</v>
      </c>
      <c r="AB34" s="17">
        <v>31.48</v>
      </c>
      <c r="AC34" s="17">
        <f>Y34/GGDP!$G34</f>
        <v>0.45266594779506525</v>
      </c>
      <c r="AD34" s="17">
        <f>Z34/GGDP!$G34</f>
        <v>1.1042258506348042</v>
      </c>
      <c r="AE34" s="17">
        <f>AA34/GGDP!$G34</f>
        <v>0.58285334711964021</v>
      </c>
      <c r="AF34" s="17">
        <f>AB34/GGDP!$G34</f>
        <v>0.19897604449781936</v>
      </c>
      <c r="AI34" s="17">
        <v>2026</v>
      </c>
      <c r="AJ34" s="17">
        <f>DD34</f>
        <v>73.658894576053001</v>
      </c>
      <c r="AK34" s="31">
        <f>AJ34/GGDP!G34</f>
        <v>0.46557673077588646</v>
      </c>
      <c r="AM34" s="36">
        <v>164.13</v>
      </c>
      <c r="AN34" s="38">
        <f t="shared" si="14"/>
        <v>90.471105423946995</v>
      </c>
      <c r="AO34" s="39">
        <f>AM34/GGDP!G34</f>
        <v>1.0374186208204286</v>
      </c>
      <c r="AP34" s="33">
        <f>CN34/DD34</f>
        <v>2.1985788173162195</v>
      </c>
      <c r="AQ34" s="17">
        <f>DF34</f>
        <v>94.843302125791638</v>
      </c>
      <c r="AR34" s="34">
        <f>AQ34/GGDP!G34</f>
        <v>0.59947729047336851</v>
      </c>
      <c r="AT34" s="17">
        <v>2026</v>
      </c>
      <c r="AU34" s="36">
        <v>151.19999999999999</v>
      </c>
      <c r="AV34" s="36">
        <f t="shared" si="15"/>
        <v>56.356697874208351</v>
      </c>
      <c r="AW34" s="39">
        <f>AU34/GGDP!G34</f>
        <v>0.95569180203526949</v>
      </c>
      <c r="AX34" s="17">
        <f>CP34/DF34</f>
        <v>1.6304373787987598</v>
      </c>
      <c r="AY34" s="17">
        <f>DE34</f>
        <v>179.68229312641964</v>
      </c>
      <c r="AZ34" s="35">
        <f>AY34/GGDP!G34</f>
        <v>1.1357202017977348</v>
      </c>
      <c r="BB34" s="17">
        <v>2026</v>
      </c>
      <c r="BC34" s="17">
        <v>190.77</v>
      </c>
      <c r="BD34" s="17">
        <f t="shared" si="17"/>
        <v>11.087706873580373</v>
      </c>
      <c r="BE34" s="29">
        <f>BC34/GGDP!G34</f>
        <v>1.2058024145123569</v>
      </c>
      <c r="BF34" s="17">
        <f>CO34/DE34</f>
        <v>1.1223077765423812</v>
      </c>
      <c r="BH34" s="17">
        <f>DG34</f>
        <v>29.597354088630073</v>
      </c>
      <c r="BK34" s="17">
        <f>CW34</f>
        <v>38.613588477498638</v>
      </c>
      <c r="BL34" s="36">
        <f t="shared" si="19"/>
        <v>9.0162343888685648</v>
      </c>
      <c r="BM34" s="35">
        <f>BK34/GGDP!G34</f>
        <v>0.24406540975601185</v>
      </c>
      <c r="BO34" s="17">
        <f t="shared" si="20"/>
        <v>1.304629743654423</v>
      </c>
      <c r="BQ34" s="36">
        <f t="shared" si="21"/>
        <v>544.71358847749866</v>
      </c>
      <c r="BY34" s="17">
        <v>2026</v>
      </c>
      <c r="BZ34" s="17">
        <v>160.43</v>
      </c>
      <c r="CA34" s="17">
        <v>201.15</v>
      </c>
      <c r="CB34" s="17">
        <v>154.91</v>
      </c>
      <c r="CC34" s="17">
        <v>40.56</v>
      </c>
      <c r="CD34" s="17">
        <v>59.34</v>
      </c>
      <c r="CE34" s="17">
        <v>11.26</v>
      </c>
      <c r="CF34" s="17">
        <v>0</v>
      </c>
      <c r="CH34" s="17">
        <f t="shared" si="22"/>
        <v>516.49</v>
      </c>
      <c r="CI34" s="17">
        <f t="shared" si="23"/>
        <v>40.56</v>
      </c>
      <c r="CJ34" s="17">
        <f t="shared" si="24"/>
        <v>557.04999999999995</v>
      </c>
      <c r="CK34" s="17">
        <f t="shared" si="25"/>
        <v>70.600000000000009</v>
      </c>
      <c r="CL34" s="17">
        <f t="shared" si="26"/>
        <v>627.65</v>
      </c>
      <c r="CN34" s="17">
        <f>CN$33/$CL$33*$CL34</f>
        <v>161.94488532183871</v>
      </c>
      <c r="CO34" s="17">
        <f t="shared" ref="CO34:CT49" si="44">CO$33/$CL$33*$CL34</f>
        <v>201.65883488274841</v>
      </c>
      <c r="CP34" s="17">
        <f t="shared" si="44"/>
        <v>154.63606491459456</v>
      </c>
      <c r="CQ34" s="17">
        <f t="shared" si="44"/>
        <v>38.613588477498638</v>
      </c>
      <c r="CR34" s="17">
        <f t="shared" si="44"/>
        <v>59.399308392575684</v>
      </c>
      <c r="CS34" s="17">
        <f t="shared" si="44"/>
        <v>11.397318010744041</v>
      </c>
      <c r="CT34" s="17">
        <f t="shared" si="44"/>
        <v>0</v>
      </c>
      <c r="CV34" s="17">
        <f t="shared" ref="CV34:CV65" si="45">CV33/$CL33*$CL34</f>
        <v>518.23978511918165</v>
      </c>
      <c r="CW34" s="17">
        <f t="shared" ref="CW34:CW65" si="46">CW33/$CL33*$CL34</f>
        <v>38.613588477498638</v>
      </c>
      <c r="CX34" s="17">
        <f t="shared" ref="CX34:CX65" si="47">CX33/$CL33*$CL34</f>
        <v>556.85337359668029</v>
      </c>
      <c r="CY34" s="17">
        <f t="shared" ref="CY34:CY65" si="48">CY33/$CL33*$CL34</f>
        <v>70.796626403319721</v>
      </c>
      <c r="CZ34" s="17">
        <f t="shared" ref="CZ34:CZ65" si="49">CZ33/$CL33*$CL34</f>
        <v>627.65</v>
      </c>
      <c r="DC34" s="17">
        <v>2026</v>
      </c>
      <c r="DD34" s="17">
        <f>DD33/$DK33*$DK34</f>
        <v>73.658894576053001</v>
      </c>
      <c r="DE34" s="17">
        <f t="shared" ref="DE34:DE97" si="50">DE33/$DK33*$DK34</f>
        <v>179.68229312641964</v>
      </c>
      <c r="DF34" s="17">
        <f t="shared" ref="DF34:DF97" si="51">DF33/$DK33*$DK34</f>
        <v>94.843302125791638</v>
      </c>
      <c r="DG34" s="17">
        <f t="shared" ref="DG34:DG97" si="52">DG33/$DK33*$DK34</f>
        <v>29.597354088630073</v>
      </c>
      <c r="DH34" s="17">
        <f t="shared" ref="DH34:DH97" si="53">DH33/$DK33*$DK34</f>
        <v>49.778289701802152</v>
      </c>
      <c r="DI34" s="17">
        <f t="shared" ref="DI34:DI97" si="54">DI33/$DK33*$DK34</f>
        <v>9.7306369606455032</v>
      </c>
      <c r="DJ34" s="17">
        <v>0</v>
      </c>
      <c r="DK34" s="17">
        <v>437.290770579342</v>
      </c>
      <c r="DL34" s="17">
        <f>SUM(DD34:DI34)</f>
        <v>437.29077057934205</v>
      </c>
    </row>
    <row r="35" spans="1:116" x14ac:dyDescent="0.35">
      <c r="A35">
        <v>28</v>
      </c>
      <c r="B35">
        <v>2027</v>
      </c>
      <c r="C35" s="17">
        <f t="shared" ref="C35:C98" si="55">DD35/$DK35</f>
        <v>0.16844374391544203</v>
      </c>
      <c r="D35" s="17">
        <f t="shared" ref="D35:D98" si="56">DE35/$DK35</f>
        <v>0.41089889203096752</v>
      </c>
      <c r="E35" s="17">
        <f t="shared" ref="E35:E98" si="57">DF35/$DK35</f>
        <v>0.21688841500162254</v>
      </c>
      <c r="F35" s="17">
        <f t="shared" ref="F35:F98" si="58">SUM(C35:E35)</f>
        <v>0.79623105094803215</v>
      </c>
      <c r="G35" s="17">
        <f t="shared" ref="G35:G98" si="59">DG35/DK35</f>
        <v>6.7683463909879005E-2</v>
      </c>
      <c r="Y35">
        <f t="shared" si="40"/>
        <v>72.454669500915273</v>
      </c>
      <c r="Z35">
        <f t="shared" si="41"/>
        <v>176.74472633035984</v>
      </c>
      <c r="AA35">
        <f t="shared" si="42"/>
        <v>93.292740129360681</v>
      </c>
      <c r="AB35">
        <v>33.479999999999997</v>
      </c>
      <c r="AC35">
        <f>Y35/GGDP!$G35</f>
        <v>0.44382645942367699</v>
      </c>
      <c r="AD35">
        <f>Z35/GGDP!$G35</f>
        <v>1.0826629484248689</v>
      </c>
      <c r="AE35">
        <f>AA35/GGDP!$G35</f>
        <v>0.57147160875565506</v>
      </c>
      <c r="AF35">
        <f>AB35/GGDP!$G35</f>
        <v>0.20508422664624806</v>
      </c>
      <c r="AI35">
        <v>2027</v>
      </c>
      <c r="AJ35" s="17">
        <f t="shared" ref="AJ35:AJ98" si="60">DD35</f>
        <v>74.521196745630718</v>
      </c>
      <c r="AK35" s="31">
        <f>AJ35/GGDP!G35</f>
        <v>0.45648512554750825</v>
      </c>
      <c r="AM35" s="36">
        <v>164.33</v>
      </c>
      <c r="AN35" s="38">
        <f t="shared" si="14"/>
        <v>89.808803254369295</v>
      </c>
      <c r="AO35" s="39">
        <f>AM35/GGDP!G35</f>
        <v>1.0066156202143952</v>
      </c>
      <c r="AP35" s="33">
        <f t="shared" ref="AP35:AP98" si="61">CN35/DD35</f>
        <v>2.1930816345903157</v>
      </c>
      <c r="AQ35" s="17">
        <f t="shared" ref="AQ35:AQ98" si="62">DF35</f>
        <v>95.953603680867829</v>
      </c>
      <c r="AR35" s="6">
        <f>AQ35/GGDP!G35</f>
        <v>0.58777092606963444</v>
      </c>
      <c r="AT35">
        <v>2027</v>
      </c>
      <c r="AU35" s="36">
        <v>153.22</v>
      </c>
      <c r="AV35" s="36">
        <f t="shared" si="15"/>
        <v>57.26639631913217</v>
      </c>
      <c r="AW35" s="39">
        <f>AU35/GGDP!G35</f>
        <v>0.93856049004594178</v>
      </c>
      <c r="AX35" s="17">
        <f t="shared" ref="AX35:AX98" si="63">CP35/DF35</f>
        <v>1.6263607397791309</v>
      </c>
      <c r="AY35" s="17">
        <f t="shared" ref="AY35:AY98" si="64">DE35</f>
        <v>181.78577882342034</v>
      </c>
      <c r="AZ35" s="8">
        <f>AY35/GGDP!G35</f>
        <v>1.1135422898831262</v>
      </c>
      <c r="BB35">
        <v>2027</v>
      </c>
      <c r="BC35">
        <v>192.35</v>
      </c>
      <c r="BD35">
        <f t="shared" si="17"/>
        <v>10.56422117657965</v>
      </c>
      <c r="BE35" s="4">
        <f>BC35/GGDP!G35</f>
        <v>1.1782542113323125</v>
      </c>
      <c r="BF35" s="17">
        <f t="shared" ref="BF35:BF98" si="65">CO35/DE35</f>
        <v>1.1195016315573734</v>
      </c>
      <c r="BH35" s="17">
        <f t="shared" ref="BH35:BH98" si="66">DG35</f>
        <v>29.943841268369571</v>
      </c>
      <c r="BK35" s="17">
        <f t="shared" ref="BK35:BK98" si="67">CW35</f>
        <v>38.967948821050605</v>
      </c>
      <c r="BL35" s="36">
        <f t="shared" si="19"/>
        <v>9.0241075526810342</v>
      </c>
      <c r="BM35" s="8">
        <f>BK35/GGDP!G35</f>
        <v>0.23870106475375563</v>
      </c>
      <c r="BO35">
        <f t="shared" si="20"/>
        <v>1.3013677327435416</v>
      </c>
      <c r="BQ35" s="36">
        <f t="shared" si="21"/>
        <v>548.86794882105062</v>
      </c>
      <c r="BY35">
        <v>2027</v>
      </c>
      <c r="BZ35">
        <v>160.34</v>
      </c>
      <c r="CA35">
        <v>202.49</v>
      </c>
      <c r="CB35">
        <v>156.49</v>
      </c>
      <c r="CC35">
        <v>43.05</v>
      </c>
      <c r="CD35">
        <v>59.81</v>
      </c>
      <c r="CE35">
        <v>11.23</v>
      </c>
      <c r="CF35">
        <v>0</v>
      </c>
      <c r="CH35">
        <f t="shared" si="22"/>
        <v>519.32000000000005</v>
      </c>
      <c r="CI35">
        <f t="shared" si="23"/>
        <v>43.05</v>
      </c>
      <c r="CJ35">
        <f t="shared" si="24"/>
        <v>562.37</v>
      </c>
      <c r="CK35">
        <f t="shared" si="25"/>
        <v>71.040000000000006</v>
      </c>
      <c r="CL35">
        <f t="shared" si="26"/>
        <v>633.41</v>
      </c>
      <c r="CN35" s="17">
        <f t="shared" ref="CN35:CT50" si="68">CN$33/$CL$33*$CL35</f>
        <v>163.43106797053431</v>
      </c>
      <c r="CO35" s="17">
        <f t="shared" si="44"/>
        <v>203.50947598674688</v>
      </c>
      <c r="CP35" s="17">
        <f t="shared" si="44"/>
        <v>156.05517386688973</v>
      </c>
      <c r="CQ35" s="17">
        <f t="shared" si="44"/>
        <v>38.967948821050605</v>
      </c>
      <c r="CR35" s="17">
        <f t="shared" si="44"/>
        <v>59.944421140669739</v>
      </c>
      <c r="CS35" s="17">
        <f t="shared" si="44"/>
        <v>11.501912214108792</v>
      </c>
      <c r="CT35" s="17">
        <f t="shared" si="44"/>
        <v>0</v>
      </c>
      <c r="CU35" s="17"/>
      <c r="CV35" s="17">
        <f t="shared" si="45"/>
        <v>522.99571782417081</v>
      </c>
      <c r="CW35" s="17">
        <f t="shared" si="46"/>
        <v>38.967948821050605</v>
      </c>
      <c r="CX35" s="17">
        <f t="shared" si="47"/>
        <v>561.96366664522145</v>
      </c>
      <c r="CY35" s="17">
        <f t="shared" si="48"/>
        <v>71.446333354778531</v>
      </c>
      <c r="CZ35" s="17">
        <f t="shared" si="49"/>
        <v>633.41</v>
      </c>
      <c r="DC35">
        <v>2027</v>
      </c>
      <c r="DD35" s="17">
        <f t="shared" ref="DD35:DD98" si="69">DD34/$DK34*$DK35</f>
        <v>74.521196745630718</v>
      </c>
      <c r="DE35" s="17">
        <f t="shared" si="50"/>
        <v>181.78577882342034</v>
      </c>
      <c r="DF35" s="17">
        <f t="shared" si="51"/>
        <v>95.953603680867829</v>
      </c>
      <c r="DG35" s="17">
        <f t="shared" si="52"/>
        <v>29.943841268369571</v>
      </c>
      <c r="DH35" s="17">
        <f t="shared" si="53"/>
        <v>50.361028927727041</v>
      </c>
      <c r="DI35" s="17">
        <f t="shared" si="54"/>
        <v>9.8445505539845168</v>
      </c>
      <c r="DJ35">
        <v>0</v>
      </c>
      <c r="DK35">
        <v>442.41</v>
      </c>
      <c r="DL35">
        <f t="shared" ref="DL35:DL98" si="70">SUM(DD35:DI35)</f>
        <v>442.41</v>
      </c>
    </row>
    <row r="36" spans="1:116" x14ac:dyDescent="0.35">
      <c r="A36">
        <v>29</v>
      </c>
      <c r="B36">
        <v>2028</v>
      </c>
      <c r="C36" s="17">
        <f t="shared" si="55"/>
        <v>0.16844374391544203</v>
      </c>
      <c r="D36" s="17">
        <f t="shared" si="56"/>
        <v>0.41089889203096752</v>
      </c>
      <c r="E36" s="17">
        <f t="shared" si="57"/>
        <v>0.21688841500162254</v>
      </c>
      <c r="F36" s="17">
        <f t="shared" si="58"/>
        <v>0.79623105094803215</v>
      </c>
      <c r="G36" s="17">
        <f t="shared" si="59"/>
        <v>6.7683463909879005E-2</v>
      </c>
      <c r="Y36">
        <f t="shared" si="40"/>
        <v>73.357056944576215</v>
      </c>
      <c r="Z36">
        <f t="shared" si="41"/>
        <v>178.94599538413411</v>
      </c>
      <c r="AA36">
        <f t="shared" si="42"/>
        <v>94.454655542919994</v>
      </c>
      <c r="AB36">
        <v>35.64</v>
      </c>
      <c r="AC36">
        <f>Y36/GGDP!$G36</f>
        <v>0.43566371863983977</v>
      </c>
      <c r="AD36">
        <f>Z36/GGDP!$G36</f>
        <v>1.0627508931234952</v>
      </c>
      <c r="AE36">
        <f>AA36/GGDP!$G36</f>
        <v>0.56096125159116283</v>
      </c>
      <c r="AF36">
        <f>AB36/GGDP!$G36</f>
        <v>0.21166409312269865</v>
      </c>
      <c r="AI36">
        <v>2028</v>
      </c>
      <c r="AJ36" s="17">
        <f t="shared" si="60"/>
        <v>75.449321774604783</v>
      </c>
      <c r="AK36" s="31">
        <f>AJ36/GGDP!G36</f>
        <v>0.4480895698693716</v>
      </c>
      <c r="AM36" s="36">
        <v>164.28</v>
      </c>
      <c r="AN36" s="38">
        <f t="shared" si="14"/>
        <v>88.830678225395218</v>
      </c>
      <c r="AO36" s="39">
        <f>AM36/GGDP!G36</f>
        <v>0.97565031476422381</v>
      </c>
      <c r="AP36" s="33">
        <f t="shared" si="61"/>
        <v>2.1854596563469011</v>
      </c>
      <c r="AQ36" s="17">
        <f t="shared" si="62"/>
        <v>97.148658847526761</v>
      </c>
      <c r="AR36" s="6">
        <f>AQ36/GGDP!G36</f>
        <v>0.57696079610123985</v>
      </c>
      <c r="AT36">
        <v>2028</v>
      </c>
      <c r="AU36" s="36">
        <v>155.09</v>
      </c>
      <c r="AV36" s="36">
        <f t="shared" si="15"/>
        <v>57.941341152473242</v>
      </c>
      <c r="AW36" s="39">
        <f>AU36/GGDP!G36</f>
        <v>0.92107138615037421</v>
      </c>
      <c r="AX36" s="17">
        <f t="shared" si="63"/>
        <v>1.6207083801136155</v>
      </c>
      <c r="AY36" s="17">
        <f t="shared" si="64"/>
        <v>184.04983171851094</v>
      </c>
      <c r="AZ36" s="8">
        <f>AY36/GGDP!G36</f>
        <v>1.0930623097666643</v>
      </c>
      <c r="BB36">
        <v>2028</v>
      </c>
      <c r="BC36">
        <v>193.89</v>
      </c>
      <c r="BD36">
        <f t="shared" si="17"/>
        <v>9.8401682814890421</v>
      </c>
      <c r="BE36" s="4">
        <f>BC36/GGDP!G36</f>
        <v>1.1515025537474759</v>
      </c>
      <c r="BF36" s="17">
        <f t="shared" si="65"/>
        <v>1.1156108429316267</v>
      </c>
      <c r="BH36" s="17">
        <f t="shared" si="66"/>
        <v>30.316777154513002</v>
      </c>
      <c r="BK36" s="17">
        <f t="shared" si="67"/>
        <v>39.316157075304801</v>
      </c>
      <c r="BL36" s="36">
        <f t="shared" si="19"/>
        <v>8.9993799207917995</v>
      </c>
      <c r="BM36" s="8">
        <f>BK36/GGDP!G36</f>
        <v>0.23349659743024589</v>
      </c>
      <c r="BO36">
        <f t="shared" si="20"/>
        <v>1.296844874866659</v>
      </c>
      <c r="BQ36" s="36">
        <f t="shared" si="21"/>
        <v>552.57615707530476</v>
      </c>
      <c r="BY36">
        <v>2028</v>
      </c>
      <c r="BZ36">
        <v>160.19</v>
      </c>
      <c r="CA36">
        <v>203.8</v>
      </c>
      <c r="CB36">
        <v>157.91</v>
      </c>
      <c r="CC36">
        <v>45.7</v>
      </c>
      <c r="CD36">
        <v>60.26</v>
      </c>
      <c r="CE36">
        <v>11.21</v>
      </c>
      <c r="CF36">
        <v>0</v>
      </c>
      <c r="CH36">
        <f t="shared" si="22"/>
        <v>521.9</v>
      </c>
      <c r="CI36">
        <f t="shared" si="23"/>
        <v>45.7</v>
      </c>
      <c r="CJ36">
        <f t="shared" si="24"/>
        <v>567.6</v>
      </c>
      <c r="CK36">
        <f t="shared" si="25"/>
        <v>71.47</v>
      </c>
      <c r="CL36">
        <f t="shared" si="26"/>
        <v>639.07000000000005</v>
      </c>
      <c r="CN36" s="17">
        <f t="shared" si="68"/>
        <v>164.89144883713453</v>
      </c>
      <c r="CO36" s="17">
        <f t="shared" si="44"/>
        <v>205.32798790491205</v>
      </c>
      <c r="CP36" s="17">
        <f t="shared" si="44"/>
        <v>157.44964551098536</v>
      </c>
      <c r="CQ36" s="17">
        <f t="shared" si="44"/>
        <v>39.316157075304801</v>
      </c>
      <c r="CR36" s="17">
        <f t="shared" si="44"/>
        <v>60.480070125776059</v>
      </c>
      <c r="CS36" s="17">
        <f t="shared" si="44"/>
        <v>11.604690545887349</v>
      </c>
      <c r="CT36" s="17">
        <f t="shared" si="44"/>
        <v>0</v>
      </c>
      <c r="CU36" s="17"/>
      <c r="CV36" s="17">
        <f t="shared" si="45"/>
        <v>527.66908225303189</v>
      </c>
      <c r="CW36" s="17">
        <f t="shared" si="46"/>
        <v>39.316157075304801</v>
      </c>
      <c r="CX36" s="17">
        <f t="shared" si="47"/>
        <v>566.98523932833666</v>
      </c>
      <c r="CY36" s="17">
        <f t="shared" si="48"/>
        <v>72.084760671663417</v>
      </c>
      <c r="CZ36" s="17">
        <f t="shared" si="49"/>
        <v>639.07000000000005</v>
      </c>
      <c r="DC36">
        <v>2028</v>
      </c>
      <c r="DD36" s="17">
        <f t="shared" si="69"/>
        <v>75.449321774604783</v>
      </c>
      <c r="DE36" s="17">
        <f t="shared" si="50"/>
        <v>184.04983171851094</v>
      </c>
      <c r="DF36" s="17">
        <f t="shared" si="51"/>
        <v>97.148658847526761</v>
      </c>
      <c r="DG36" s="17">
        <f t="shared" si="52"/>
        <v>30.316777154513002</v>
      </c>
      <c r="DH36" s="17">
        <f t="shared" si="53"/>
        <v>50.98825089240183</v>
      </c>
      <c r="DI36" s="17">
        <f t="shared" si="54"/>
        <v>9.9671596124426305</v>
      </c>
      <c r="DJ36">
        <v>0</v>
      </c>
      <c r="DK36">
        <v>447.91999999999996</v>
      </c>
      <c r="DL36">
        <f t="shared" si="70"/>
        <v>447.9199999999999</v>
      </c>
    </row>
    <row r="37" spans="1:116" x14ac:dyDescent="0.35">
      <c r="A37">
        <v>30</v>
      </c>
      <c r="B37">
        <v>2029</v>
      </c>
      <c r="C37" s="17">
        <f t="shared" si="55"/>
        <v>0.16844374391544203</v>
      </c>
      <c r="D37" s="17">
        <f t="shared" si="56"/>
        <v>0.41089889203096752</v>
      </c>
      <c r="E37" s="17">
        <f t="shared" si="57"/>
        <v>0.21688841500162254</v>
      </c>
      <c r="F37" s="17">
        <f t="shared" si="58"/>
        <v>0.79623105094803215</v>
      </c>
      <c r="G37" s="17">
        <f t="shared" si="59"/>
        <v>6.7683463909879005E-2</v>
      </c>
      <c r="Y37">
        <f t="shared" si="40"/>
        <v>74.259444388237171</v>
      </c>
      <c r="Z37">
        <f t="shared" si="41"/>
        <v>181.1472644379084</v>
      </c>
      <c r="AA37">
        <f t="shared" si="42"/>
        <v>95.616570956479322</v>
      </c>
      <c r="AB37">
        <v>37.979999999999997</v>
      </c>
      <c r="AC37">
        <f>Y37/GGDP!$G37</f>
        <v>0.42776177642993762</v>
      </c>
      <c r="AD37">
        <f>Z37/GGDP!$G37</f>
        <v>1.0434750255639886</v>
      </c>
      <c r="AE37">
        <f>AA37/GGDP!$G37</f>
        <v>0.55078669905806066</v>
      </c>
      <c r="AF37">
        <f>AB37/GGDP!$G37</f>
        <v>0.21877880184331797</v>
      </c>
      <c r="AI37">
        <v>2029</v>
      </c>
      <c r="AJ37" s="17">
        <f t="shared" si="60"/>
        <v>76.377446803578877</v>
      </c>
      <c r="AK37" s="31">
        <f>AJ37/GGDP!G37</f>
        <v>0.43996225117268939</v>
      </c>
      <c r="AM37" s="36">
        <v>164.08</v>
      </c>
      <c r="AN37" s="38">
        <f t="shared" si="14"/>
        <v>87.702553196421135</v>
      </c>
      <c r="AO37" s="39">
        <f>AM37/GGDP!G37</f>
        <v>0.94516129032258078</v>
      </c>
      <c r="AP37" s="33">
        <f t="shared" si="61"/>
        <v>2.1777526644195766</v>
      </c>
      <c r="AQ37" s="17">
        <f t="shared" si="62"/>
        <v>98.343714014185707</v>
      </c>
      <c r="AR37" s="6">
        <f>AQ37/GGDP!G37</f>
        <v>0.56649604846881174</v>
      </c>
      <c r="AT37">
        <v>2029</v>
      </c>
      <c r="AU37" s="36">
        <v>156.74</v>
      </c>
      <c r="AV37" s="36">
        <f t="shared" si="15"/>
        <v>58.396285985814302</v>
      </c>
      <c r="AW37" s="39">
        <f>AU37/GGDP!G37</f>
        <v>0.90288018433179729</v>
      </c>
      <c r="AX37" s="17">
        <f t="shared" si="63"/>
        <v>1.6149929754087939</v>
      </c>
      <c r="AY37" s="17">
        <f t="shared" si="64"/>
        <v>186.3138846136016</v>
      </c>
      <c r="AZ37" s="8">
        <f>AY37/GGDP!G37</f>
        <v>1.0732366625207466</v>
      </c>
      <c r="BB37">
        <v>2029</v>
      </c>
      <c r="BC37">
        <v>195.41</v>
      </c>
      <c r="BD37">
        <f t="shared" si="17"/>
        <v>9.0961153863983952</v>
      </c>
      <c r="BE37" s="4">
        <f>BC37/GGDP!G37</f>
        <v>1.1256336405529954</v>
      </c>
      <c r="BF37" s="17">
        <f t="shared" si="65"/>
        <v>1.1116766573997456</v>
      </c>
      <c r="BH37" s="17">
        <f t="shared" si="66"/>
        <v>30.689713040656439</v>
      </c>
      <c r="BK37" s="17">
        <f t="shared" si="67"/>
        <v>39.659443658120765</v>
      </c>
      <c r="BL37" s="36">
        <f t="shared" si="19"/>
        <v>8.9697306174643252</v>
      </c>
      <c r="BM37" s="8">
        <f>BK37/GGDP!G37</f>
        <v>0.22845301646382929</v>
      </c>
      <c r="BO37">
        <f t="shared" si="20"/>
        <v>1.2922715701375769</v>
      </c>
      <c r="BQ37" s="36">
        <f t="shared" si="21"/>
        <v>555.88944365812074</v>
      </c>
      <c r="BY37">
        <v>2029</v>
      </c>
      <c r="BZ37">
        <v>160.01</v>
      </c>
      <c r="CA37">
        <v>205.09</v>
      </c>
      <c r="CB37">
        <v>159.19</v>
      </c>
      <c r="CC37">
        <v>48.5</v>
      </c>
      <c r="CD37">
        <v>60.68</v>
      </c>
      <c r="CE37">
        <v>11.18</v>
      </c>
      <c r="CF37">
        <v>0</v>
      </c>
      <c r="CH37">
        <f t="shared" si="22"/>
        <v>524.29</v>
      </c>
      <c r="CI37">
        <f t="shared" si="23"/>
        <v>48.5</v>
      </c>
      <c r="CJ37">
        <f t="shared" si="24"/>
        <v>572.79</v>
      </c>
      <c r="CK37">
        <f t="shared" si="25"/>
        <v>71.86</v>
      </c>
      <c r="CL37">
        <f t="shared" si="26"/>
        <v>644.65</v>
      </c>
      <c r="CN37" s="17">
        <f t="shared" si="68"/>
        <v>166.33118827805836</v>
      </c>
      <c r="CO37" s="17">
        <f t="shared" si="44"/>
        <v>207.12079647441053</v>
      </c>
      <c r="CP37" s="17">
        <f t="shared" si="44"/>
        <v>158.82440730852127</v>
      </c>
      <c r="CQ37" s="17">
        <f t="shared" si="44"/>
        <v>39.659443658120765</v>
      </c>
      <c r="CR37" s="17">
        <f t="shared" si="44"/>
        <v>61.008148100492171</v>
      </c>
      <c r="CS37" s="17">
        <f t="shared" si="44"/>
        <v>11.706016180396951</v>
      </c>
      <c r="CT37" s="17">
        <f t="shared" si="44"/>
        <v>0</v>
      </c>
      <c r="CU37" s="17"/>
      <c r="CV37" s="17">
        <f t="shared" si="45"/>
        <v>532.27639206099013</v>
      </c>
      <c r="CW37" s="17">
        <f t="shared" si="46"/>
        <v>39.659443658120765</v>
      </c>
      <c r="CX37" s="17">
        <f t="shared" si="47"/>
        <v>571.93583571911086</v>
      </c>
      <c r="CY37" s="17">
        <f t="shared" si="48"/>
        <v>72.714164280889122</v>
      </c>
      <c r="CZ37" s="17">
        <f t="shared" si="49"/>
        <v>644.65</v>
      </c>
      <c r="DC37">
        <v>2029</v>
      </c>
      <c r="DD37" s="17">
        <f t="shared" si="69"/>
        <v>76.377446803578877</v>
      </c>
      <c r="DE37" s="17">
        <f t="shared" si="50"/>
        <v>186.3138846136016</v>
      </c>
      <c r="DF37" s="17">
        <f t="shared" si="51"/>
        <v>98.343714014185707</v>
      </c>
      <c r="DG37" s="17">
        <f t="shared" si="52"/>
        <v>30.689713040656439</v>
      </c>
      <c r="DH37" s="17">
        <f t="shared" si="53"/>
        <v>51.615472857076632</v>
      </c>
      <c r="DI37" s="17">
        <f t="shared" si="54"/>
        <v>10.089768670900748</v>
      </c>
      <c r="DJ37">
        <v>0</v>
      </c>
      <c r="DK37">
        <v>453.43</v>
      </c>
      <c r="DL37">
        <f t="shared" si="70"/>
        <v>453.43</v>
      </c>
    </row>
    <row r="38" spans="1:116" x14ac:dyDescent="0.35">
      <c r="A38">
        <v>31</v>
      </c>
      <c r="B38">
        <v>2030</v>
      </c>
      <c r="C38" s="17">
        <f t="shared" si="55"/>
        <v>0.16844374391544203</v>
      </c>
      <c r="D38" s="17">
        <f t="shared" si="56"/>
        <v>0.41089889203096752</v>
      </c>
      <c r="E38" s="17">
        <f t="shared" si="57"/>
        <v>0.21688841500162256</v>
      </c>
      <c r="F38" s="17">
        <f t="shared" si="58"/>
        <v>0.79623105094803215</v>
      </c>
      <c r="G38" s="17">
        <f t="shared" si="59"/>
        <v>6.7683463909879005E-2</v>
      </c>
      <c r="Y38">
        <f t="shared" si="40"/>
        <v>75.166745012172143</v>
      </c>
      <c r="Z38">
        <f t="shared" si="41"/>
        <v>183.36051862264699</v>
      </c>
      <c r="AA38">
        <f t="shared" si="42"/>
        <v>96.784812588261275</v>
      </c>
      <c r="AB38">
        <v>40.47</v>
      </c>
      <c r="AC38">
        <f>Y38/GGDP!$G38</f>
        <v>0.42018416352044358</v>
      </c>
      <c r="AD38">
        <f>Z38/GGDP!$G38</f>
        <v>1.0249903215531724</v>
      </c>
      <c r="AE38">
        <f>AA38/GGDP!$G38</f>
        <v>0.54102975341417225</v>
      </c>
      <c r="AF38">
        <f>AB38/GGDP!$G38</f>
        <v>0.22622840851920176</v>
      </c>
      <c r="AI38">
        <v>2030</v>
      </c>
      <c r="AJ38" s="17">
        <f t="shared" si="60"/>
        <v>77.310625144870428</v>
      </c>
      <c r="AK38" s="31">
        <f>AJ38/GGDP!G38</f>
        <v>0.43216851218553543</v>
      </c>
      <c r="AM38" s="36">
        <v>163.80000000000001</v>
      </c>
      <c r="AN38" s="38">
        <f t="shared" si="14"/>
        <v>86.489374855129583</v>
      </c>
      <c r="AO38" s="39">
        <f>AM38/GGDP!G38</f>
        <v>0.91564648666778481</v>
      </c>
      <c r="AP38" s="33">
        <f t="shared" si="61"/>
        <v>2.1698886321947639</v>
      </c>
      <c r="AQ38" s="17">
        <f t="shared" si="62"/>
        <v>99.545275833294696</v>
      </c>
      <c r="AR38" s="6">
        <f>AQ38/GGDP!G38</f>
        <v>0.55646081856612839</v>
      </c>
      <c r="AT38">
        <v>2030</v>
      </c>
      <c r="AU38" s="36">
        <v>158.18</v>
      </c>
      <c r="AV38" s="36">
        <f t="shared" si="15"/>
        <v>58.634724166705311</v>
      </c>
      <c r="AW38" s="39">
        <f>AU38/GGDP!G38</f>
        <v>0.8842305327296105</v>
      </c>
      <c r="AX38" s="17">
        <f t="shared" si="63"/>
        <v>1.6091611116673503</v>
      </c>
      <c r="AY38" s="17">
        <f t="shared" si="64"/>
        <v>188.59026447545315</v>
      </c>
      <c r="AZ38" s="8">
        <f>AY38/GGDP!G38</f>
        <v>1.0542247441190293</v>
      </c>
      <c r="BB38">
        <v>2030</v>
      </c>
      <c r="BC38">
        <v>196.93</v>
      </c>
      <c r="BD38">
        <f t="shared" si="17"/>
        <v>8.3397355245468532</v>
      </c>
      <c r="BE38" s="4">
        <f>BC38/GGDP!G38</f>
        <v>1.1008440941360613</v>
      </c>
      <c r="BF38" s="17">
        <f t="shared" si="65"/>
        <v>1.1076623075609435</v>
      </c>
      <c r="BH38" s="17">
        <f t="shared" si="66"/>
        <v>31.064679430717163</v>
      </c>
      <c r="BK38" s="17">
        <f t="shared" si="67"/>
        <v>39.99903898735807</v>
      </c>
      <c r="BL38" s="36">
        <f t="shared" si="19"/>
        <v>8.9343595566409064</v>
      </c>
      <c r="BM38" s="8">
        <f>BK38/GGDP!G38</f>
        <v>0.22359572355837706</v>
      </c>
      <c r="BO38">
        <f t="shared" si="20"/>
        <v>1.2876050781907151</v>
      </c>
      <c r="BQ38" s="36">
        <f t="shared" si="21"/>
        <v>558.90903898735814</v>
      </c>
      <c r="BY38">
        <v>2030</v>
      </c>
      <c r="BZ38">
        <v>159.81</v>
      </c>
      <c r="CA38">
        <v>206.35</v>
      </c>
      <c r="CB38">
        <v>160.35</v>
      </c>
      <c r="CC38">
        <v>51.44</v>
      </c>
      <c r="CD38">
        <v>61.08</v>
      </c>
      <c r="CE38">
        <v>11.14</v>
      </c>
      <c r="CF38">
        <v>0</v>
      </c>
      <c r="CH38">
        <f t="shared" si="22"/>
        <v>526.51</v>
      </c>
      <c r="CI38">
        <f t="shared" si="23"/>
        <v>51.44</v>
      </c>
      <c r="CJ38">
        <f t="shared" si="24"/>
        <v>577.95000000000005</v>
      </c>
      <c r="CK38">
        <f t="shared" si="25"/>
        <v>72.22</v>
      </c>
      <c r="CL38">
        <f t="shared" si="26"/>
        <v>650.17000000000007</v>
      </c>
      <c r="CN38" s="17">
        <f t="shared" si="68"/>
        <v>167.755446649725</v>
      </c>
      <c r="CO38" s="17">
        <f t="shared" si="44"/>
        <v>208.89432753240908</v>
      </c>
      <c r="CP38" s="17">
        <f t="shared" si="44"/>
        <v>160.18438672113751</v>
      </c>
      <c r="CQ38" s="17">
        <f t="shared" si="44"/>
        <v>39.99903898735807</v>
      </c>
      <c r="CR38" s="17">
        <f t="shared" si="44"/>
        <v>61.530547817415659</v>
      </c>
      <c r="CS38" s="17">
        <f t="shared" si="44"/>
        <v>11.806252291954838</v>
      </c>
      <c r="CT38" s="17">
        <f t="shared" si="44"/>
        <v>0</v>
      </c>
      <c r="CU38" s="17"/>
      <c r="CV38" s="17">
        <f t="shared" si="45"/>
        <v>536.83416090327148</v>
      </c>
      <c r="CW38" s="17">
        <f t="shared" si="46"/>
        <v>39.99903898735807</v>
      </c>
      <c r="CX38" s="17">
        <f t="shared" si="47"/>
        <v>576.83319989062954</v>
      </c>
      <c r="CY38" s="17">
        <f t="shared" si="48"/>
        <v>73.336800109370486</v>
      </c>
      <c r="CZ38" s="17">
        <f t="shared" si="49"/>
        <v>650.17000000000007</v>
      </c>
      <c r="DC38">
        <v>2030</v>
      </c>
      <c r="DD38" s="17">
        <f t="shared" si="69"/>
        <v>77.310625144870428</v>
      </c>
      <c r="DE38" s="17">
        <f t="shared" si="50"/>
        <v>188.59026447545315</v>
      </c>
      <c r="DF38" s="17">
        <f t="shared" si="51"/>
        <v>99.545275833294696</v>
      </c>
      <c r="DG38" s="17">
        <f t="shared" si="52"/>
        <v>31.064679430717163</v>
      </c>
      <c r="DH38" s="17">
        <f t="shared" si="53"/>
        <v>52.24610982337397</v>
      </c>
      <c r="DI38" s="17">
        <f t="shared" si="54"/>
        <v>10.213045292290577</v>
      </c>
      <c r="DJ38">
        <v>0</v>
      </c>
      <c r="DK38">
        <v>458.96999999999997</v>
      </c>
      <c r="DL38">
        <f t="shared" si="70"/>
        <v>458.96999999999997</v>
      </c>
    </row>
    <row r="39" spans="1:116" x14ac:dyDescent="0.35">
      <c r="A39">
        <v>32</v>
      </c>
      <c r="B39">
        <v>2031</v>
      </c>
      <c r="C39" s="17">
        <f t="shared" si="55"/>
        <v>0.16844374391544203</v>
      </c>
      <c r="D39" s="17">
        <f t="shared" si="56"/>
        <v>0.41089889203096752</v>
      </c>
      <c r="E39" s="17">
        <f t="shared" si="57"/>
        <v>0.21688841500162256</v>
      </c>
      <c r="F39" s="17">
        <f t="shared" si="58"/>
        <v>0.79623105094803215</v>
      </c>
      <c r="G39" s="17">
        <f t="shared" si="59"/>
        <v>6.7683463909879005E-2</v>
      </c>
      <c r="Y39">
        <f t="shared" si="40"/>
        <v>76.067494729075094</v>
      </c>
      <c r="Z39">
        <f t="shared" si="41"/>
        <v>185.55779263276651</v>
      </c>
      <c r="AA39">
        <f t="shared" si="42"/>
        <v>97.944619262413056</v>
      </c>
      <c r="AB39">
        <v>43.08</v>
      </c>
      <c r="AC39">
        <f>Y39/GGDP!$G39</f>
        <v>0.41280455163116669</v>
      </c>
      <c r="AD39">
        <f>Z39/GGDP!$G39</f>
        <v>1.0069886179669316</v>
      </c>
      <c r="AE39">
        <f>AA39/GGDP!$G39</f>
        <v>0.53152775417817899</v>
      </c>
      <c r="AF39">
        <f>AB39/GGDP!$G39</f>
        <v>0.23378737721821238</v>
      </c>
      <c r="AI39">
        <v>2031</v>
      </c>
      <c r="AJ39" s="17">
        <f t="shared" si="60"/>
        <v>78.237065736405356</v>
      </c>
      <c r="AK39" s="31">
        <f>AJ39/GGDP!G39</f>
        <v>0.42457842153581893</v>
      </c>
      <c r="AM39" s="36">
        <v>163.51</v>
      </c>
      <c r="AN39" s="38">
        <f t="shared" si="14"/>
        <v>85.272934263594635</v>
      </c>
      <c r="AO39" s="39">
        <f>AM39/GGDP!G39</f>
        <v>0.88733923047701735</v>
      </c>
      <c r="AP39" s="33">
        <f t="shared" si="61"/>
        <v>2.1621675376203466</v>
      </c>
      <c r="AQ39" s="17">
        <f t="shared" si="62"/>
        <v>100.73816211580363</v>
      </c>
      <c r="AR39" s="6">
        <f>AQ39/GGDP!G39</f>
        <v>0.54668780656538574</v>
      </c>
      <c r="AT39">
        <v>2031</v>
      </c>
      <c r="AU39" s="36">
        <v>159.44</v>
      </c>
      <c r="AV39" s="36">
        <f t="shared" si="15"/>
        <v>58.701837884196365</v>
      </c>
      <c r="AW39" s="39">
        <f>AU39/GGDP!G39</f>
        <v>0.86525207575839791</v>
      </c>
      <c r="AX39" s="17">
        <f t="shared" si="63"/>
        <v>1.6034352486233605</v>
      </c>
      <c r="AY39" s="17">
        <f t="shared" si="64"/>
        <v>190.85020838162347</v>
      </c>
      <c r="AZ39" s="8">
        <f>AY39/GGDP!G39</f>
        <v>1.0357096021144161</v>
      </c>
      <c r="BB39">
        <v>2031</v>
      </c>
      <c r="BC39">
        <v>198.41</v>
      </c>
      <c r="BD39">
        <f t="shared" si="17"/>
        <v>7.5597916183765221</v>
      </c>
      <c r="BE39" s="4">
        <f>BC39/GGDP!G39</f>
        <v>1.0767352254843436</v>
      </c>
      <c r="BF39" s="17">
        <f t="shared" si="65"/>
        <v>1.1037209230556271</v>
      </c>
      <c r="BH39" s="17">
        <f t="shared" si="66"/>
        <v>31.4369384822215</v>
      </c>
      <c r="BK39" s="17">
        <f t="shared" si="67"/>
        <v>40.334327854086915</v>
      </c>
      <c r="BL39" s="36">
        <f t="shared" si="19"/>
        <v>8.8973893718654153</v>
      </c>
      <c r="BM39" s="8">
        <f>BK39/GGDP!G39</f>
        <v>0.21888711051222073</v>
      </c>
      <c r="BO39">
        <f t="shared" si="20"/>
        <v>1.283023404995278</v>
      </c>
      <c r="BQ39" s="36">
        <f t="shared" si="21"/>
        <v>561.69432785408696</v>
      </c>
      <c r="BY39">
        <v>2031</v>
      </c>
      <c r="BZ39">
        <v>159.59</v>
      </c>
      <c r="CA39">
        <v>207.55</v>
      </c>
      <c r="CB39">
        <v>161.43</v>
      </c>
      <c r="CC39">
        <v>54.49</v>
      </c>
      <c r="CD39">
        <v>61.46</v>
      </c>
      <c r="CE39">
        <v>11.1</v>
      </c>
      <c r="CF39">
        <v>0</v>
      </c>
      <c r="CH39">
        <f t="shared" si="22"/>
        <v>528.56999999999994</v>
      </c>
      <c r="CI39">
        <f t="shared" si="23"/>
        <v>54.49</v>
      </c>
      <c r="CJ39">
        <f t="shared" si="24"/>
        <v>583.05999999999995</v>
      </c>
      <c r="CK39">
        <f t="shared" si="25"/>
        <v>72.56</v>
      </c>
      <c r="CL39">
        <f t="shared" si="26"/>
        <v>655.61999999999989</v>
      </c>
      <c r="CN39" s="17">
        <f t="shared" si="68"/>
        <v>169.16164377392477</v>
      </c>
      <c r="CO39" s="17">
        <f t="shared" si="44"/>
        <v>210.64536816032424</v>
      </c>
      <c r="CP39" s="17">
        <f t="shared" si="44"/>
        <v>161.52712001801399</v>
      </c>
      <c r="CQ39" s="17">
        <f t="shared" si="44"/>
        <v>40.334327854086922</v>
      </c>
      <c r="CR39" s="17">
        <f t="shared" si="44"/>
        <v>62.046322900247695</v>
      </c>
      <c r="CS39" s="17">
        <f t="shared" si="44"/>
        <v>11.905217293402385</v>
      </c>
      <c r="CT39" s="17">
        <f t="shared" si="44"/>
        <v>0</v>
      </c>
      <c r="CU39" s="17"/>
      <c r="CV39" s="17">
        <f t="shared" si="45"/>
        <v>541.33413195226285</v>
      </c>
      <c r="CW39" s="17">
        <f t="shared" si="46"/>
        <v>40.334327854086915</v>
      </c>
      <c r="CX39" s="17">
        <f t="shared" si="47"/>
        <v>581.6684598063498</v>
      </c>
      <c r="CY39" s="17">
        <f t="shared" si="48"/>
        <v>73.951540193650075</v>
      </c>
      <c r="CZ39" s="17">
        <f t="shared" si="49"/>
        <v>655.61999999999989</v>
      </c>
      <c r="DC39">
        <v>2031</v>
      </c>
      <c r="DD39" s="17">
        <f t="shared" si="69"/>
        <v>78.237065736405356</v>
      </c>
      <c r="DE39" s="17">
        <f t="shared" si="50"/>
        <v>190.85020838162347</v>
      </c>
      <c r="DF39" s="17">
        <f t="shared" si="51"/>
        <v>100.73816211580363</v>
      </c>
      <c r="DG39" s="17">
        <f t="shared" si="52"/>
        <v>31.4369384822215</v>
      </c>
      <c r="DH39" s="17">
        <f t="shared" si="53"/>
        <v>52.872193454174578</v>
      </c>
      <c r="DI39" s="17">
        <f t="shared" si="54"/>
        <v>10.335431829771453</v>
      </c>
      <c r="DJ39">
        <v>0</v>
      </c>
      <c r="DK39">
        <v>464.46999999999997</v>
      </c>
      <c r="DL39">
        <f t="shared" si="70"/>
        <v>464.46999999999997</v>
      </c>
    </row>
    <row r="40" spans="1:116" x14ac:dyDescent="0.35">
      <c r="A40">
        <v>33</v>
      </c>
      <c r="B40">
        <v>2032</v>
      </c>
      <c r="C40" s="17">
        <f t="shared" si="55"/>
        <v>0.16844374391544203</v>
      </c>
      <c r="D40" s="17">
        <f t="shared" si="56"/>
        <v>0.41089889203096752</v>
      </c>
      <c r="E40" s="17">
        <f t="shared" si="57"/>
        <v>0.21688841500162254</v>
      </c>
      <c r="F40" s="17">
        <f t="shared" si="58"/>
        <v>0.79623105094803215</v>
      </c>
      <c r="G40" s="17">
        <f t="shared" si="59"/>
        <v>6.7683463909879005E-2</v>
      </c>
      <c r="Y40">
        <f t="shared" si="40"/>
        <v>76.971519899494041</v>
      </c>
      <c r="Z40">
        <f t="shared" si="41"/>
        <v>187.76305673019553</v>
      </c>
      <c r="AA40">
        <f t="shared" si="42"/>
        <v>99.108643415379902</v>
      </c>
      <c r="AB40">
        <v>45.78</v>
      </c>
      <c r="AC40">
        <f>Y40/GGDP!$G40</f>
        <v>0.4057111527487563</v>
      </c>
      <c r="AD40">
        <f>Z40/GGDP!$G40</f>
        <v>0.98968509767128154</v>
      </c>
      <c r="AE40">
        <f>AA40/GGDP!$G40</f>
        <v>0.52239428323518822</v>
      </c>
      <c r="AF40">
        <f>AB40/GGDP!$G40</f>
        <v>0.24130297280202403</v>
      </c>
      <c r="AI40">
        <v>2032</v>
      </c>
      <c r="AJ40" s="17">
        <f t="shared" si="60"/>
        <v>79.166875202818588</v>
      </c>
      <c r="AK40" s="31">
        <f>AJ40/GGDP!G40</f>
        <v>0.41728270716223165</v>
      </c>
      <c r="AM40" s="36">
        <v>163.22</v>
      </c>
      <c r="AN40" s="38">
        <f t="shared" ref="AN40:AN71" si="71">(AM40-AJ40)</f>
        <v>84.053124797181411</v>
      </c>
      <c r="AO40" s="39">
        <f>AM40/GGDP!G40</f>
        <v>0.86032047227493147</v>
      </c>
      <c r="AP40" s="33">
        <f t="shared" si="61"/>
        <v>2.1544376979201969</v>
      </c>
      <c r="AQ40" s="17">
        <f t="shared" si="62"/>
        <v>101.93538616661256</v>
      </c>
      <c r="AR40" s="6">
        <f>AQ40/GGDP!G40</f>
        <v>0.53729383389528018</v>
      </c>
      <c r="AT40">
        <v>2032</v>
      </c>
      <c r="AU40" s="36">
        <v>160.55000000000001</v>
      </c>
      <c r="AV40" s="36">
        <f t="shared" ref="AV40:AV71" si="72">(AU40-AQ40)</f>
        <v>58.614613833387452</v>
      </c>
      <c r="AW40" s="39">
        <f>AU40/GGDP!G40</f>
        <v>0.84624710099093403</v>
      </c>
      <c r="AX40" s="17">
        <f t="shared" si="63"/>
        <v>1.5977029003081742</v>
      </c>
      <c r="AY40" s="17">
        <f t="shared" si="64"/>
        <v>193.11837026563438</v>
      </c>
      <c r="AZ40" s="8">
        <f>AY40/GGDP!G40</f>
        <v>1.0179125567448577</v>
      </c>
      <c r="BB40">
        <v>2032</v>
      </c>
      <c r="BC40">
        <v>199.85</v>
      </c>
      <c r="BD40">
        <f t="shared" ref="BD40:BD71" si="73">(BC40-AY40)</f>
        <v>6.7316297343656117</v>
      </c>
      <c r="BE40" s="4">
        <f>BC40/GGDP!G40</f>
        <v>1.0533944760699978</v>
      </c>
      <c r="BF40" s="17">
        <f t="shared" si="65"/>
        <v>1.09977507442897</v>
      </c>
      <c r="BH40" s="17">
        <f t="shared" si="66"/>
        <v>31.810551203004028</v>
      </c>
      <c r="BK40" s="17">
        <f t="shared" si="67"/>
        <v>40.667771094026442</v>
      </c>
      <c r="BL40" s="36">
        <f t="shared" ref="BL40:BL71" si="74">BK40-BH40</f>
        <v>8.8572198910224138</v>
      </c>
      <c r="BM40" s="8">
        <f>BK40/GGDP!G40</f>
        <v>0.21435679471867194</v>
      </c>
      <c r="BO40">
        <f t="shared" ref="BO40:BO71" si="75">BK40/BH40</f>
        <v>1.2784365424697823</v>
      </c>
      <c r="BQ40" s="36">
        <f t="shared" ref="BQ40:BQ71" si="76">SUM(AM40,AU40,BC40,BK40)</f>
        <v>564.28777109402643</v>
      </c>
      <c r="BY40">
        <v>2032</v>
      </c>
      <c r="BZ40">
        <v>159.35</v>
      </c>
      <c r="CA40">
        <v>208.7</v>
      </c>
      <c r="CB40">
        <v>162.44999999999999</v>
      </c>
      <c r="CC40">
        <v>57.65</v>
      </c>
      <c r="CD40">
        <v>61.83</v>
      </c>
      <c r="CE40">
        <v>11.06</v>
      </c>
      <c r="CF40">
        <v>0</v>
      </c>
      <c r="CH40">
        <f t="shared" ref="CH40:CH71" si="77">SUM(BZ40:CB40)</f>
        <v>530.5</v>
      </c>
      <c r="CI40">
        <f t="shared" ref="CI40:CI71" si="78">CC40</f>
        <v>57.65</v>
      </c>
      <c r="CJ40">
        <f t="shared" ref="CJ40:CJ71" si="79">SUM(CH40:CI40)</f>
        <v>588.15</v>
      </c>
      <c r="CK40">
        <f t="shared" ref="CK40:CK71" si="80">SUM(CD40:CE40)</f>
        <v>72.89</v>
      </c>
      <c r="CL40">
        <f t="shared" ref="CL40:CL71" si="81">SUM(CJ40:CK40)</f>
        <v>661.04</v>
      </c>
      <c r="CN40" s="17">
        <f t="shared" si="68"/>
        <v>170.56010036349599</v>
      </c>
      <c r="CO40" s="17">
        <f t="shared" si="44"/>
        <v>212.38677003248947</v>
      </c>
      <c r="CP40" s="17">
        <f t="shared" si="44"/>
        <v>162.86246212243063</v>
      </c>
      <c r="CQ40" s="17">
        <f t="shared" si="44"/>
        <v>40.667771094026449</v>
      </c>
      <c r="CR40" s="17">
        <f t="shared" si="44"/>
        <v>62.559258854183426</v>
      </c>
      <c r="CS40" s="17">
        <f t="shared" si="44"/>
        <v>12.003637533374079</v>
      </c>
      <c r="CT40" s="17">
        <f t="shared" si="44"/>
        <v>0</v>
      </c>
      <c r="CU40" s="17"/>
      <c r="CV40" s="17">
        <f t="shared" si="45"/>
        <v>545.809332518416</v>
      </c>
      <c r="CW40" s="17">
        <f t="shared" si="46"/>
        <v>40.667771094026442</v>
      </c>
      <c r="CX40" s="17">
        <f t="shared" si="47"/>
        <v>586.47710361244242</v>
      </c>
      <c r="CY40" s="17">
        <f t="shared" si="48"/>
        <v>74.562896387557515</v>
      </c>
      <c r="CZ40" s="17">
        <f t="shared" si="49"/>
        <v>661.04</v>
      </c>
      <c r="DC40">
        <v>2032</v>
      </c>
      <c r="DD40" s="17">
        <f t="shared" si="69"/>
        <v>79.166875202818588</v>
      </c>
      <c r="DE40" s="17">
        <f t="shared" si="50"/>
        <v>193.11837026563438</v>
      </c>
      <c r="DF40" s="17">
        <f t="shared" si="51"/>
        <v>101.93538616661256</v>
      </c>
      <c r="DG40" s="17">
        <f t="shared" si="52"/>
        <v>31.810551203004028</v>
      </c>
      <c r="DH40" s="17">
        <f t="shared" si="53"/>
        <v>53.500553752723548</v>
      </c>
      <c r="DI40" s="17">
        <f t="shared" si="54"/>
        <v>10.458263409206806</v>
      </c>
      <c r="DJ40">
        <v>0</v>
      </c>
      <c r="DK40">
        <v>469.9899999999999</v>
      </c>
      <c r="DL40">
        <f t="shared" si="70"/>
        <v>469.98999999999984</v>
      </c>
    </row>
    <row r="41" spans="1:116" x14ac:dyDescent="0.35">
      <c r="A41">
        <v>34</v>
      </c>
      <c r="B41">
        <v>2033</v>
      </c>
      <c r="C41" s="17">
        <f t="shared" si="55"/>
        <v>0.16844374391544203</v>
      </c>
      <c r="D41" s="17">
        <f t="shared" si="56"/>
        <v>0.41089889203096752</v>
      </c>
      <c r="E41" s="17">
        <f t="shared" si="57"/>
        <v>0.21688841500162254</v>
      </c>
      <c r="F41" s="17">
        <f t="shared" si="58"/>
        <v>0.79623105094803215</v>
      </c>
      <c r="G41" s="17">
        <f t="shared" si="59"/>
        <v>6.7683463909879005E-2</v>
      </c>
      <c r="Y41">
        <f t="shared" si="40"/>
        <v>77.867356436122989</v>
      </c>
      <c r="Z41">
        <f t="shared" si="41"/>
        <v>189.94834560935081</v>
      </c>
      <c r="AA41">
        <f t="shared" si="42"/>
        <v>100.26212387130904</v>
      </c>
      <c r="AB41">
        <v>48.57</v>
      </c>
      <c r="AC41">
        <f>Y41/GGDP!$G41</f>
        <v>0.39880848366772337</v>
      </c>
      <c r="AD41">
        <f>Z41/GGDP!$G41</f>
        <v>0.97284684050883896</v>
      </c>
      <c r="AE41">
        <f>AA41/GGDP!$G41</f>
        <v>0.51350639626790806</v>
      </c>
      <c r="AF41">
        <f>AB41/GGDP!$G41</f>
        <v>0.24875800256081945</v>
      </c>
      <c r="AI41">
        <v>2033</v>
      </c>
      <c r="AJ41" s="17">
        <f t="shared" si="60"/>
        <v>80.088262482036072</v>
      </c>
      <c r="AK41" s="31">
        <f>AJ41/GGDP!G41</f>
        <v>0.41018316252003112</v>
      </c>
      <c r="AM41" s="36">
        <v>162.94999999999999</v>
      </c>
      <c r="AN41" s="38">
        <f t="shared" si="71"/>
        <v>82.861737517963917</v>
      </c>
      <c r="AO41" s="39">
        <f>AM41/GGDP!G41</f>
        <v>0.83457106274007675</v>
      </c>
      <c r="AP41" s="33">
        <f t="shared" si="61"/>
        <v>2.1468553593100714</v>
      </c>
      <c r="AQ41" s="17">
        <f t="shared" si="62"/>
        <v>103.12176579667145</v>
      </c>
      <c r="AR41" s="6">
        <f>AQ41/GGDP!G41</f>
        <v>0.52815244966284991</v>
      </c>
      <c r="AT41">
        <v>2033</v>
      </c>
      <c r="AU41" s="36">
        <v>161.58000000000001</v>
      </c>
      <c r="AV41" s="36">
        <f t="shared" si="72"/>
        <v>58.458234203328558</v>
      </c>
      <c r="AW41" s="39">
        <f>AU41/GGDP!G41</f>
        <v>0.82755441741357239</v>
      </c>
      <c r="AX41" s="17">
        <f t="shared" si="63"/>
        <v>1.5920799368777576</v>
      </c>
      <c r="AY41" s="17">
        <f t="shared" si="64"/>
        <v>195.36598720504384</v>
      </c>
      <c r="AZ41" s="8">
        <f>AY41/GGDP!G41</f>
        <v>1.0005940445840913</v>
      </c>
      <c r="BB41">
        <v>2033</v>
      </c>
      <c r="BC41">
        <v>201.21</v>
      </c>
      <c r="BD41">
        <f t="shared" si="73"/>
        <v>5.8440127949561713</v>
      </c>
      <c r="BE41" s="4">
        <f>BC41/GGDP!G41</f>
        <v>1.0305249679897568</v>
      </c>
      <c r="BF41" s="17">
        <f t="shared" si="65"/>
        <v>1.0959045206332643</v>
      </c>
      <c r="BH41" s="17">
        <f t="shared" si="66"/>
        <v>32.180779750591071</v>
      </c>
      <c r="BK41" s="17">
        <f t="shared" si="67"/>
        <v>40.996292662527743</v>
      </c>
      <c r="BL41" s="36">
        <f t="shared" si="74"/>
        <v>8.815512911936672</v>
      </c>
      <c r="BM41" s="8">
        <f>BK41/GGDP!G41</f>
        <v>0.20996820825878484</v>
      </c>
      <c r="BO41">
        <f t="shared" si="75"/>
        <v>1.2739372066264105</v>
      </c>
      <c r="BQ41" s="36">
        <f t="shared" si="76"/>
        <v>566.73629266252772</v>
      </c>
      <c r="BY41">
        <v>2033</v>
      </c>
      <c r="BZ41">
        <v>159.08000000000001</v>
      </c>
      <c r="CA41">
        <v>209.78</v>
      </c>
      <c r="CB41">
        <v>163.43</v>
      </c>
      <c r="CC41">
        <v>60.9</v>
      </c>
      <c r="CD41">
        <v>62.18</v>
      </c>
      <c r="CE41">
        <v>11.01</v>
      </c>
      <c r="CF41">
        <v>0</v>
      </c>
      <c r="CH41">
        <f t="shared" si="77"/>
        <v>532.29</v>
      </c>
      <c r="CI41">
        <f t="shared" si="78"/>
        <v>60.9</v>
      </c>
      <c r="CJ41">
        <f t="shared" si="79"/>
        <v>593.18999999999994</v>
      </c>
      <c r="CK41">
        <f t="shared" si="80"/>
        <v>73.19</v>
      </c>
      <c r="CL41">
        <f t="shared" si="81"/>
        <v>666.37999999999988</v>
      </c>
      <c r="CN41" s="17">
        <f t="shared" si="68"/>
        <v>171.93791552739086</v>
      </c>
      <c r="CO41" s="17">
        <f t="shared" si="44"/>
        <v>214.102468555988</v>
      </c>
      <c r="CP41" s="17">
        <f t="shared" si="44"/>
        <v>164.1780943802876</v>
      </c>
      <c r="CQ41" s="17">
        <f t="shared" si="44"/>
        <v>40.996292662527743</v>
      </c>
      <c r="CR41" s="17">
        <f t="shared" si="44"/>
        <v>63.064623797728956</v>
      </c>
      <c r="CS41" s="17">
        <f t="shared" si="44"/>
        <v>12.100605076076816</v>
      </c>
      <c r="CT41" s="17">
        <f t="shared" si="44"/>
        <v>0</v>
      </c>
      <c r="CU41" s="17"/>
      <c r="CV41" s="17">
        <f t="shared" si="45"/>
        <v>550.21847846366643</v>
      </c>
      <c r="CW41" s="17">
        <f t="shared" si="46"/>
        <v>40.996292662527743</v>
      </c>
      <c r="CX41" s="17">
        <f t="shared" si="47"/>
        <v>591.21477112619402</v>
      </c>
      <c r="CY41" s="17">
        <f t="shared" si="48"/>
        <v>75.165228873805773</v>
      </c>
      <c r="CZ41" s="17">
        <f t="shared" si="49"/>
        <v>666.37999999999988</v>
      </c>
      <c r="DC41">
        <v>2033</v>
      </c>
      <c r="DD41" s="17">
        <f t="shared" si="69"/>
        <v>80.088262482036072</v>
      </c>
      <c r="DE41" s="17">
        <f t="shared" si="50"/>
        <v>195.36598720504384</v>
      </c>
      <c r="DF41" s="17">
        <f t="shared" si="51"/>
        <v>103.12176579667145</v>
      </c>
      <c r="DG41" s="17">
        <f t="shared" si="52"/>
        <v>32.180779750591071</v>
      </c>
      <c r="DH41" s="17">
        <f t="shared" si="53"/>
        <v>54.123222381901627</v>
      </c>
      <c r="DI41" s="17">
        <f t="shared" si="54"/>
        <v>10.579982383755972</v>
      </c>
      <c r="DJ41">
        <v>0</v>
      </c>
      <c r="DK41">
        <v>475.46000000000004</v>
      </c>
      <c r="DL41">
        <f t="shared" si="70"/>
        <v>475.46000000000009</v>
      </c>
    </row>
    <row r="42" spans="1:116" x14ac:dyDescent="0.35">
      <c r="A42">
        <v>35</v>
      </c>
      <c r="B42">
        <v>2034</v>
      </c>
      <c r="C42" s="17">
        <f t="shared" si="55"/>
        <v>0.16844374391544203</v>
      </c>
      <c r="D42" s="17">
        <f t="shared" si="56"/>
        <v>0.41089889203096752</v>
      </c>
      <c r="E42" s="17">
        <f t="shared" si="57"/>
        <v>0.21688841500162254</v>
      </c>
      <c r="F42" s="17">
        <f t="shared" si="58"/>
        <v>0.79623105094803215</v>
      </c>
      <c r="G42" s="17">
        <f t="shared" si="59"/>
        <v>6.7683463909879005E-2</v>
      </c>
      <c r="Y42">
        <f t="shared" si="40"/>
        <v>78.759917519235927</v>
      </c>
      <c r="Z42">
        <f t="shared" si="41"/>
        <v>192.12564440119652</v>
      </c>
      <c r="AA42">
        <f t="shared" si="42"/>
        <v>101.41138684842306</v>
      </c>
      <c r="AB42">
        <v>51.4</v>
      </c>
      <c r="AC42">
        <f>Y42/GGDP!$G42</f>
        <v>0.39211349954812269</v>
      </c>
      <c r="AD42">
        <f>Z42/GGDP!$G42</f>
        <v>0.9565152066175272</v>
      </c>
      <c r="AE42">
        <f>AA42/GGDP!$G42</f>
        <v>0.50488592476562311</v>
      </c>
      <c r="AF42">
        <f>AB42/GGDP!$G42</f>
        <v>0.25589963158418799</v>
      </c>
      <c r="AI42">
        <v>2034</v>
      </c>
      <c r="AJ42" s="17">
        <f t="shared" si="60"/>
        <v>81.006280886375237</v>
      </c>
      <c r="AK42" s="31">
        <f>AJ42/GGDP!G42</f>
        <v>0.40329722635853443</v>
      </c>
      <c r="AM42" s="36">
        <v>162.71</v>
      </c>
      <c r="AN42" s="38">
        <f t="shared" si="71"/>
        <v>81.703719113624771</v>
      </c>
      <c r="AO42" s="39">
        <f>AM42/GGDP!G42</f>
        <v>0.81006671313352585</v>
      </c>
      <c r="AP42" s="33">
        <f t="shared" si="61"/>
        <v>2.1395344755351733</v>
      </c>
      <c r="AQ42" s="17">
        <f t="shared" si="62"/>
        <v>104.3038076584303</v>
      </c>
      <c r="AR42" s="6">
        <f>AQ42/GGDP!G42</f>
        <v>0.51928610802763264</v>
      </c>
      <c r="AT42">
        <v>2034</v>
      </c>
      <c r="AU42" s="36">
        <v>162.56</v>
      </c>
      <c r="AV42" s="36">
        <f t="shared" si="72"/>
        <v>58.256192341569701</v>
      </c>
      <c r="AW42" s="39">
        <f>AU42/GGDP!G42</f>
        <v>0.80931992432540079</v>
      </c>
      <c r="AX42" s="17">
        <f t="shared" si="63"/>
        <v>1.586650864943459</v>
      </c>
      <c r="AY42" s="17">
        <f t="shared" si="64"/>
        <v>197.60538616661259</v>
      </c>
      <c r="AZ42" s="8">
        <f>AY42/GGDP!G42</f>
        <v>0.98379660542971514</v>
      </c>
      <c r="BB42">
        <v>2034</v>
      </c>
      <c r="BC42">
        <v>202.5</v>
      </c>
      <c r="BD42">
        <f t="shared" si="73"/>
        <v>4.8946138333874103</v>
      </c>
      <c r="BE42" s="4">
        <f>BC42/GGDP!G42</f>
        <v>1.0081648909688339</v>
      </c>
      <c r="BF42" s="17">
        <f t="shared" si="65"/>
        <v>1.0921674315978298</v>
      </c>
      <c r="BH42" s="17">
        <f t="shared" si="66"/>
        <v>32.549654628899916</v>
      </c>
      <c r="BK42" s="17">
        <f t="shared" si="67"/>
        <v>41.324814231029052</v>
      </c>
      <c r="BL42" s="36">
        <f t="shared" si="74"/>
        <v>8.7751596021291363</v>
      </c>
      <c r="BM42" s="8">
        <f>BK42/GGDP!G42</f>
        <v>0.20573939177053197</v>
      </c>
      <c r="BO42">
        <f t="shared" si="75"/>
        <v>1.2695930172585586</v>
      </c>
      <c r="BQ42" s="36">
        <f t="shared" si="76"/>
        <v>569.09481423102898</v>
      </c>
      <c r="BY42">
        <v>2034</v>
      </c>
      <c r="BZ42">
        <v>158.79</v>
      </c>
      <c r="CA42">
        <v>210.8</v>
      </c>
      <c r="CB42">
        <v>164.4</v>
      </c>
      <c r="CC42">
        <v>64.23</v>
      </c>
      <c r="CD42">
        <v>62.53</v>
      </c>
      <c r="CE42">
        <v>10.97</v>
      </c>
      <c r="CF42">
        <v>0</v>
      </c>
      <c r="CH42">
        <f t="shared" si="77"/>
        <v>533.99</v>
      </c>
      <c r="CI42">
        <f t="shared" si="78"/>
        <v>64.23</v>
      </c>
      <c r="CJ42">
        <f t="shared" si="79"/>
        <v>598.22</v>
      </c>
      <c r="CK42">
        <f t="shared" si="80"/>
        <v>73.5</v>
      </c>
      <c r="CL42">
        <f t="shared" si="81"/>
        <v>671.72</v>
      </c>
      <c r="CN42" s="17">
        <f t="shared" si="68"/>
        <v>173.31573069128578</v>
      </c>
      <c r="CO42" s="17">
        <f t="shared" si="44"/>
        <v>215.81816707948661</v>
      </c>
      <c r="CP42" s="17">
        <f t="shared" si="44"/>
        <v>165.49372663814461</v>
      </c>
      <c r="CQ42" s="17">
        <f t="shared" si="44"/>
        <v>41.324814231029059</v>
      </c>
      <c r="CR42" s="17">
        <f t="shared" si="44"/>
        <v>63.5699887412745</v>
      </c>
      <c r="CS42" s="17">
        <f t="shared" si="44"/>
        <v>12.197572618779555</v>
      </c>
      <c r="CT42" s="17">
        <f t="shared" si="44"/>
        <v>0</v>
      </c>
      <c r="CU42" s="17"/>
      <c r="CV42" s="17">
        <f t="shared" si="45"/>
        <v>554.62762440891697</v>
      </c>
      <c r="CW42" s="17">
        <f t="shared" si="46"/>
        <v>41.324814231029052</v>
      </c>
      <c r="CX42" s="17">
        <f t="shared" si="47"/>
        <v>595.95243863994597</v>
      </c>
      <c r="CY42" s="17">
        <f t="shared" si="48"/>
        <v>75.76756136005406</v>
      </c>
      <c r="CZ42" s="17">
        <f t="shared" si="49"/>
        <v>671.72</v>
      </c>
      <c r="DC42">
        <v>2034</v>
      </c>
      <c r="DD42" s="17">
        <f t="shared" si="69"/>
        <v>81.006280886375237</v>
      </c>
      <c r="DE42" s="17">
        <f t="shared" si="50"/>
        <v>197.60538616661259</v>
      </c>
      <c r="DF42" s="17">
        <f t="shared" si="51"/>
        <v>104.3038076584303</v>
      </c>
      <c r="DG42" s="17">
        <f t="shared" si="52"/>
        <v>32.549654628899916</v>
      </c>
      <c r="DH42" s="17">
        <f t="shared" si="53"/>
        <v>54.743614343331323</v>
      </c>
      <c r="DI42" s="17">
        <f t="shared" si="54"/>
        <v>10.701256316350658</v>
      </c>
      <c r="DJ42">
        <v>0</v>
      </c>
      <c r="DK42">
        <v>480.91</v>
      </c>
      <c r="DL42">
        <f t="shared" si="70"/>
        <v>480.91000000000008</v>
      </c>
    </row>
    <row r="43" spans="1:116" x14ac:dyDescent="0.35">
      <c r="A43">
        <v>36</v>
      </c>
      <c r="B43">
        <v>2035</v>
      </c>
      <c r="C43" s="17">
        <f t="shared" si="55"/>
        <v>0.16844374391544203</v>
      </c>
      <c r="D43" s="17">
        <f t="shared" si="56"/>
        <v>0.41089889203096752</v>
      </c>
      <c r="E43" s="17">
        <f t="shared" si="57"/>
        <v>0.21688841500162254</v>
      </c>
      <c r="F43" s="17">
        <f t="shared" si="58"/>
        <v>0.79623105094803215</v>
      </c>
      <c r="G43" s="17">
        <f t="shared" si="59"/>
        <v>6.7683463909879005E-2</v>
      </c>
      <c r="Y43">
        <f t="shared" si="40"/>
        <v>79.649203148832825</v>
      </c>
      <c r="Z43">
        <f t="shared" si="41"/>
        <v>194.2949531057327</v>
      </c>
      <c r="AA43">
        <f t="shared" si="42"/>
        <v>102.556432346722</v>
      </c>
      <c r="AB43">
        <v>54.27</v>
      </c>
      <c r="AC43">
        <f>Y43/GGDP!$G43</f>
        <v>0.3856543995973119</v>
      </c>
      <c r="AD43">
        <f>Z43/GGDP!$G43</f>
        <v>0.94075898467889751</v>
      </c>
      <c r="AE43">
        <f>AA43/GGDP!$G43</f>
        <v>0.49656917806963641</v>
      </c>
      <c r="AF43">
        <f>AB43/GGDP!$G43</f>
        <v>0.26277054180990655</v>
      </c>
      <c r="AI43">
        <v>2035</v>
      </c>
      <c r="AJ43" s="17">
        <f t="shared" si="60"/>
        <v>81.920930415836082</v>
      </c>
      <c r="AK43" s="31">
        <f>AJ43/GGDP!G43</f>
        <v>0.3966539021732246</v>
      </c>
      <c r="AM43" s="36">
        <v>162.47999999999999</v>
      </c>
      <c r="AN43" s="38">
        <f t="shared" si="71"/>
        <v>80.559069584163908</v>
      </c>
      <c r="AO43" s="39">
        <f>AM43/GGDP!G43</f>
        <v>0.78671379460611046</v>
      </c>
      <c r="AP43" s="33">
        <f t="shared" si="61"/>
        <v>2.1323078739150345</v>
      </c>
      <c r="AQ43" s="17">
        <f t="shared" si="62"/>
        <v>105.48151175188912</v>
      </c>
      <c r="AR43" s="6">
        <f>AQ43/GGDP!G43</f>
        <v>0.51073215393351623</v>
      </c>
      <c r="AT43">
        <v>2035</v>
      </c>
      <c r="AU43" s="36">
        <v>163.51</v>
      </c>
      <c r="AV43" s="36">
        <f t="shared" si="72"/>
        <v>58.028488248110875</v>
      </c>
      <c r="AW43" s="39">
        <f>AU43/GGDP!G43</f>
        <v>0.79170096354040576</v>
      </c>
      <c r="AX43" s="17">
        <f t="shared" si="63"/>
        <v>1.5812917114255767</v>
      </c>
      <c r="AY43" s="17">
        <f t="shared" si="64"/>
        <v>199.83656715034076</v>
      </c>
      <c r="AZ43" s="8">
        <f>AY43/GGDP!G43</f>
        <v>0.96759098993047377</v>
      </c>
      <c r="BB43">
        <v>2035</v>
      </c>
      <c r="BC43">
        <v>203.72</v>
      </c>
      <c r="BD43">
        <f t="shared" si="73"/>
        <v>3.8834328496592434</v>
      </c>
      <c r="BE43" s="4">
        <f>BC43/GGDP!G43</f>
        <v>0.98639422844138869</v>
      </c>
      <c r="BF43" s="17">
        <f t="shared" si="65"/>
        <v>1.0884784707416728</v>
      </c>
      <c r="BH43" s="17">
        <f t="shared" si="66"/>
        <v>32.917175837930557</v>
      </c>
      <c r="BK43" s="17">
        <f t="shared" si="67"/>
        <v>41.650259754881468</v>
      </c>
      <c r="BL43" s="36">
        <f t="shared" si="74"/>
        <v>8.7330839169509105</v>
      </c>
      <c r="BM43" s="8">
        <f>BK43/GGDP!G43</f>
        <v>0.20166687529599317</v>
      </c>
      <c r="BO43">
        <f t="shared" si="75"/>
        <v>1.2653047746243089</v>
      </c>
      <c r="BQ43" s="36">
        <f t="shared" si="76"/>
        <v>571.36025975488155</v>
      </c>
      <c r="BY43">
        <v>2035</v>
      </c>
      <c r="BZ43">
        <v>158.47999999999999</v>
      </c>
      <c r="CA43">
        <v>211.76</v>
      </c>
      <c r="CB43">
        <v>165.36</v>
      </c>
      <c r="CC43">
        <v>67.62</v>
      </c>
      <c r="CD43">
        <v>62.86</v>
      </c>
      <c r="CE43">
        <v>10.93</v>
      </c>
      <c r="CF43">
        <v>0</v>
      </c>
      <c r="CH43">
        <f t="shared" si="77"/>
        <v>535.6</v>
      </c>
      <c r="CI43">
        <f t="shared" si="78"/>
        <v>67.62</v>
      </c>
      <c r="CJ43">
        <f t="shared" si="79"/>
        <v>603.22</v>
      </c>
      <c r="CK43">
        <f t="shared" si="80"/>
        <v>73.789999999999992</v>
      </c>
      <c r="CL43">
        <f t="shared" si="81"/>
        <v>677.01</v>
      </c>
      <c r="CN43" s="17">
        <f t="shared" si="68"/>
        <v>174.68064496413294</v>
      </c>
      <c r="CO43" s="17">
        <f t="shared" si="44"/>
        <v>217.51780101006852</v>
      </c>
      <c r="CP43" s="17">
        <f t="shared" si="44"/>
        <v>166.79704024190181</v>
      </c>
      <c r="CQ43" s="17">
        <f t="shared" si="44"/>
        <v>41.650259754881468</v>
      </c>
      <c r="CR43" s="17">
        <f t="shared" si="44"/>
        <v>64.070621803326162</v>
      </c>
      <c r="CS43" s="17">
        <f t="shared" si="44"/>
        <v>12.293632225689196</v>
      </c>
      <c r="CT43" s="17">
        <f t="shared" si="44"/>
        <v>0</v>
      </c>
      <c r="CU43" s="17"/>
      <c r="CV43" s="17">
        <f t="shared" si="45"/>
        <v>558.99548621610325</v>
      </c>
      <c r="CW43" s="17">
        <f t="shared" si="46"/>
        <v>41.650259754881468</v>
      </c>
      <c r="CX43" s="17">
        <f t="shared" si="47"/>
        <v>600.64574597098465</v>
      </c>
      <c r="CY43" s="17">
        <f t="shared" si="48"/>
        <v>76.364254029015356</v>
      </c>
      <c r="CZ43" s="17">
        <f t="shared" si="49"/>
        <v>677.01</v>
      </c>
      <c r="DC43">
        <v>2035</v>
      </c>
      <c r="DD43" s="17">
        <f t="shared" si="69"/>
        <v>81.920930415836082</v>
      </c>
      <c r="DE43" s="17">
        <f t="shared" si="50"/>
        <v>199.83656715034076</v>
      </c>
      <c r="DF43" s="17">
        <f t="shared" si="51"/>
        <v>105.48151175188912</v>
      </c>
      <c r="DG43" s="17">
        <f t="shared" si="52"/>
        <v>32.917175837930557</v>
      </c>
      <c r="DH43" s="17">
        <f t="shared" si="53"/>
        <v>55.361729637012658</v>
      </c>
      <c r="DI43" s="17">
        <f t="shared" si="54"/>
        <v>10.82208520699087</v>
      </c>
      <c r="DJ43">
        <v>0</v>
      </c>
      <c r="DK43">
        <v>486.34000000000003</v>
      </c>
      <c r="DL43">
        <f t="shared" si="70"/>
        <v>486.34000000000003</v>
      </c>
    </row>
    <row r="44" spans="1:116" x14ac:dyDescent="0.35">
      <c r="A44">
        <v>37</v>
      </c>
      <c r="B44">
        <v>2036</v>
      </c>
      <c r="C44" s="17">
        <f t="shared" si="55"/>
        <v>0.16844374391544203</v>
      </c>
      <c r="D44" s="17">
        <f t="shared" si="56"/>
        <v>0.41089889203096752</v>
      </c>
      <c r="E44" s="17">
        <f t="shared" si="57"/>
        <v>0.21688841500162254</v>
      </c>
      <c r="F44" s="17">
        <f t="shared" si="58"/>
        <v>0.79623105094803215</v>
      </c>
      <c r="G44" s="17">
        <f t="shared" si="59"/>
        <v>6.7683463909879005E-2</v>
      </c>
      <c r="Y44">
        <f t="shared" si="40"/>
        <v>80.530300144639725</v>
      </c>
      <c r="Z44">
        <f t="shared" si="41"/>
        <v>196.44428659199508</v>
      </c>
      <c r="AA44">
        <f t="shared" si="42"/>
        <v>103.69093414798319</v>
      </c>
      <c r="AB44">
        <v>57.17</v>
      </c>
      <c r="AC44">
        <f>Y44/GGDP!$G44</f>
        <v>0.37937673785574844</v>
      </c>
      <c r="AD44">
        <f>Z44/GGDP!$G44</f>
        <v>0.92544536011680911</v>
      </c>
      <c r="AE44">
        <f>AA44/GGDP!$G44</f>
        <v>0.48848605148152435</v>
      </c>
      <c r="AF44">
        <f>AB44/GGDP!$G44</f>
        <v>0.26932680077260091</v>
      </c>
      <c r="AI44">
        <v>2036</v>
      </c>
      <c r="AJ44" s="17">
        <f t="shared" si="60"/>
        <v>82.827157758101166</v>
      </c>
      <c r="AK44" s="31">
        <f>AJ44/GGDP!G44</f>
        <v>0.39019719111556583</v>
      </c>
      <c r="AM44" s="36">
        <v>162.28</v>
      </c>
      <c r="AN44" s="38">
        <f t="shared" si="71"/>
        <v>79.452842241898836</v>
      </c>
      <c r="AO44" s="39">
        <f>AM44/GGDP!G44</f>
        <v>0.76449804494276152</v>
      </c>
      <c r="AP44" s="33">
        <f t="shared" si="61"/>
        <v>2.1254881150134688</v>
      </c>
      <c r="AQ44" s="17">
        <f t="shared" si="62"/>
        <v>106.64837142459784</v>
      </c>
      <c r="AR44" s="6">
        <f>AQ44/GGDP!G44</f>
        <v>0.50241848317990223</v>
      </c>
      <c r="AT44">
        <v>2036</v>
      </c>
      <c r="AU44" s="36">
        <v>164.47</v>
      </c>
      <c r="AV44" s="36">
        <f t="shared" si="72"/>
        <v>57.821628575402158</v>
      </c>
      <c r="AW44" s="39">
        <f>AU44/GGDP!G44</f>
        <v>0.77481509398407689</v>
      </c>
      <c r="AX44" s="17">
        <f t="shared" si="63"/>
        <v>1.5762342671620677</v>
      </c>
      <c r="AY44" s="17">
        <f t="shared" si="64"/>
        <v>202.04720318946735</v>
      </c>
      <c r="AZ44" s="8">
        <f>AY44/GGDP!G44</f>
        <v>0.95184059541841681</v>
      </c>
      <c r="BB44">
        <v>2036</v>
      </c>
      <c r="BC44">
        <v>204.87</v>
      </c>
      <c r="BD44">
        <f t="shared" si="73"/>
        <v>2.8227968105326511</v>
      </c>
      <c r="BE44" s="4">
        <f>BC44/GGDP!G44</f>
        <v>0.9651387383992085</v>
      </c>
      <c r="BF44" s="17">
        <f t="shared" si="65"/>
        <v>1.0849971907488483</v>
      </c>
      <c r="BH44" s="17">
        <f t="shared" si="66"/>
        <v>33.281312873765707</v>
      </c>
      <c r="BK44" s="17">
        <f t="shared" si="67"/>
        <v>41.976320487663664</v>
      </c>
      <c r="BL44" s="36">
        <f t="shared" si="74"/>
        <v>8.6950076138979568</v>
      </c>
      <c r="BM44" s="8">
        <f>BK44/GGDP!G44</f>
        <v>0.19774966075123032</v>
      </c>
      <c r="BO44">
        <f t="shared" si="75"/>
        <v>1.2612579511775173</v>
      </c>
      <c r="BQ44" s="36">
        <f t="shared" si="76"/>
        <v>573.59632048766366</v>
      </c>
      <c r="BY44">
        <v>2036</v>
      </c>
      <c r="BZ44">
        <v>158.16999999999999</v>
      </c>
      <c r="CA44">
        <v>212.66</v>
      </c>
      <c r="CB44">
        <v>166.31</v>
      </c>
      <c r="CC44">
        <v>71.08</v>
      </c>
      <c r="CD44">
        <v>63.2</v>
      </c>
      <c r="CE44">
        <v>10.89</v>
      </c>
      <c r="CF44">
        <v>0</v>
      </c>
      <c r="CH44">
        <f t="shared" si="77"/>
        <v>537.14</v>
      </c>
      <c r="CI44">
        <f t="shared" si="78"/>
        <v>71.08</v>
      </c>
      <c r="CJ44">
        <f t="shared" si="79"/>
        <v>608.22</v>
      </c>
      <c r="CK44">
        <f t="shared" si="80"/>
        <v>74.09</v>
      </c>
      <c r="CL44">
        <f t="shared" si="81"/>
        <v>682.31000000000006</v>
      </c>
      <c r="CN44" s="17">
        <f t="shared" si="68"/>
        <v>176.04813941518967</v>
      </c>
      <c r="CO44" s="17">
        <f t="shared" si="44"/>
        <v>219.22064785923379</v>
      </c>
      <c r="CP44" s="17">
        <f t="shared" si="44"/>
        <v>168.10281757647897</v>
      </c>
      <c r="CQ44" s="17">
        <f t="shared" si="44"/>
        <v>41.976320487663664</v>
      </c>
      <c r="CR44" s="17">
        <f t="shared" si="44"/>
        <v>64.572201241676595</v>
      </c>
      <c r="CS44" s="17">
        <f t="shared" si="44"/>
        <v>12.389873419757457</v>
      </c>
      <c r="CT44" s="17">
        <f t="shared" si="44"/>
        <v>0</v>
      </c>
      <c r="CU44" s="17"/>
      <c r="CV44" s="17">
        <f t="shared" si="45"/>
        <v>563.37160485090237</v>
      </c>
      <c r="CW44" s="17">
        <f t="shared" si="46"/>
        <v>41.976320487663664</v>
      </c>
      <c r="CX44" s="17">
        <f t="shared" si="47"/>
        <v>605.34792533856603</v>
      </c>
      <c r="CY44" s="17">
        <f t="shared" si="48"/>
        <v>76.962074661434059</v>
      </c>
      <c r="CZ44" s="17">
        <f t="shared" si="49"/>
        <v>682.31000000000006</v>
      </c>
      <c r="DC44">
        <v>2036</v>
      </c>
      <c r="DD44" s="17">
        <f t="shared" si="69"/>
        <v>82.827157758101166</v>
      </c>
      <c r="DE44" s="17">
        <f t="shared" si="50"/>
        <v>202.04720318946735</v>
      </c>
      <c r="DF44" s="17">
        <f t="shared" si="51"/>
        <v>106.64837142459784</v>
      </c>
      <c r="DG44" s="17">
        <f t="shared" si="52"/>
        <v>33.281312873765707</v>
      </c>
      <c r="DH44" s="17">
        <f t="shared" si="53"/>
        <v>55.974153261323075</v>
      </c>
      <c r="DI44" s="17">
        <f t="shared" si="54"/>
        <v>10.941801492744892</v>
      </c>
      <c r="DJ44">
        <v>0</v>
      </c>
      <c r="DK44">
        <v>491.72</v>
      </c>
      <c r="DL44">
        <f t="shared" si="70"/>
        <v>491.72</v>
      </c>
    </row>
    <row r="45" spans="1:116" x14ac:dyDescent="0.35">
      <c r="A45">
        <v>38</v>
      </c>
      <c r="B45">
        <v>2037</v>
      </c>
      <c r="C45" s="17">
        <f t="shared" si="55"/>
        <v>0.16844374391544203</v>
      </c>
      <c r="D45" s="17">
        <f t="shared" si="56"/>
        <v>0.41089889203096752</v>
      </c>
      <c r="E45" s="17">
        <f t="shared" si="57"/>
        <v>0.21688841500162254</v>
      </c>
      <c r="F45" s="17">
        <f t="shared" si="58"/>
        <v>0.79623105094803215</v>
      </c>
      <c r="G45" s="17">
        <f t="shared" si="59"/>
        <v>6.7683463909879005E-2</v>
      </c>
      <c r="Y45">
        <f t="shared" si="40"/>
        <v>81.40975941368859</v>
      </c>
      <c r="Z45">
        <f t="shared" si="41"/>
        <v>198.58962503460268</v>
      </c>
      <c r="AA45">
        <f t="shared" si="42"/>
        <v>104.8233272098368</v>
      </c>
      <c r="AB45">
        <v>60.09</v>
      </c>
      <c r="AC45">
        <f>Y45/GGDP!$G45</f>
        <v>0.37331939016686655</v>
      </c>
      <c r="AD45">
        <f>Z45/GGDP!$G45</f>
        <v>0.91066916602284897</v>
      </c>
      <c r="AE45">
        <f>AA45/GGDP!$G45</f>
        <v>0.48068660159506948</v>
      </c>
      <c r="AF45">
        <f>AB45/GGDP!$G45</f>
        <v>0.2755537212821571</v>
      </c>
      <c r="AI45">
        <v>2037</v>
      </c>
      <c r="AJ45" s="17">
        <f t="shared" si="60"/>
        <v>83.731700662927082</v>
      </c>
      <c r="AK45" s="31">
        <f>AJ45/GGDP!G45</f>
        <v>0.38396707783247164</v>
      </c>
      <c r="AM45" s="36">
        <v>162.11000000000001</v>
      </c>
      <c r="AN45" s="38">
        <f t="shared" si="71"/>
        <v>78.378299337072932</v>
      </c>
      <c r="AO45" s="39">
        <f>AM45/GGDP!G45</f>
        <v>0.7433851515568396</v>
      </c>
      <c r="AP45" s="33">
        <f t="shared" si="61"/>
        <v>2.118858597897781</v>
      </c>
      <c r="AQ45" s="17">
        <f t="shared" si="62"/>
        <v>107.81306221315654</v>
      </c>
      <c r="AR45" s="6">
        <f>AQ45/GGDP!G45</f>
        <v>0.49439658005758036</v>
      </c>
      <c r="AT45">
        <v>2037</v>
      </c>
      <c r="AU45" s="36">
        <v>165.45</v>
      </c>
      <c r="AV45" s="36">
        <f t="shared" si="72"/>
        <v>57.636937786843447</v>
      </c>
      <c r="AW45" s="39">
        <f>AU45/GGDP!G45</f>
        <v>0.75870133443389731</v>
      </c>
      <c r="AX45" s="17">
        <f t="shared" si="63"/>
        <v>1.571317903725983</v>
      </c>
      <c r="AY45" s="17">
        <f t="shared" si="64"/>
        <v>204.25373023967364</v>
      </c>
      <c r="AZ45" s="8">
        <f>AY45/GGDP!G45</f>
        <v>0.93664295978205925</v>
      </c>
      <c r="BB45">
        <v>2037</v>
      </c>
      <c r="BC45">
        <v>205.96</v>
      </c>
      <c r="BD45">
        <f t="shared" si="73"/>
        <v>1.7062697603263643</v>
      </c>
      <c r="BE45" s="4">
        <f>BC45/GGDP!G45</f>
        <v>0.94446737286192517</v>
      </c>
      <c r="BF45" s="17">
        <f t="shared" si="65"/>
        <v>1.0816130234153614</v>
      </c>
      <c r="BH45" s="17">
        <f t="shared" si="66"/>
        <v>33.644773074961755</v>
      </c>
      <c r="BK45" s="17">
        <f t="shared" si="67"/>
        <v>42.302381220445852</v>
      </c>
      <c r="BL45" s="36">
        <f t="shared" si="74"/>
        <v>8.6576081454840974</v>
      </c>
      <c r="BM45" s="8">
        <f>BK45/GGDP!G45</f>
        <v>0.19398533140939081</v>
      </c>
      <c r="BO45">
        <f t="shared" si="75"/>
        <v>1.2573240166071158</v>
      </c>
      <c r="BQ45" s="36">
        <f t="shared" si="76"/>
        <v>575.82238122044578</v>
      </c>
      <c r="BY45">
        <v>2037</v>
      </c>
      <c r="BZ45">
        <v>157.87</v>
      </c>
      <c r="CA45">
        <v>213.51</v>
      </c>
      <c r="CB45">
        <v>167.27</v>
      </c>
      <c r="CC45">
        <v>74.58</v>
      </c>
      <c r="CD45">
        <v>63.53</v>
      </c>
      <c r="CE45">
        <v>10.85</v>
      </c>
      <c r="CF45">
        <v>0</v>
      </c>
      <c r="CH45">
        <f t="shared" si="77"/>
        <v>538.65</v>
      </c>
      <c r="CI45">
        <f t="shared" si="78"/>
        <v>74.58</v>
      </c>
      <c r="CJ45">
        <f t="shared" si="79"/>
        <v>613.23</v>
      </c>
      <c r="CK45">
        <f t="shared" si="80"/>
        <v>74.38</v>
      </c>
      <c r="CL45">
        <f t="shared" si="81"/>
        <v>687.61</v>
      </c>
      <c r="CN45" s="17">
        <f t="shared" si="68"/>
        <v>177.41563386624637</v>
      </c>
      <c r="CO45" s="17">
        <f t="shared" si="44"/>
        <v>220.92349470839903</v>
      </c>
      <c r="CP45" s="17">
        <f t="shared" si="44"/>
        <v>169.40859491105613</v>
      </c>
      <c r="CQ45" s="17">
        <f t="shared" si="44"/>
        <v>42.302381220445852</v>
      </c>
      <c r="CR45" s="17">
        <f t="shared" si="44"/>
        <v>65.073780680027028</v>
      </c>
      <c r="CS45" s="17">
        <f t="shared" si="44"/>
        <v>12.486114613825716</v>
      </c>
      <c r="CT45" s="17">
        <f t="shared" si="44"/>
        <v>0</v>
      </c>
      <c r="CU45" s="17"/>
      <c r="CV45" s="17">
        <f t="shared" si="45"/>
        <v>567.74772348570139</v>
      </c>
      <c r="CW45" s="17">
        <f t="shared" si="46"/>
        <v>42.302381220445852</v>
      </c>
      <c r="CX45" s="17">
        <f t="shared" si="47"/>
        <v>610.05010470614729</v>
      </c>
      <c r="CY45" s="17">
        <f t="shared" si="48"/>
        <v>77.559895293852747</v>
      </c>
      <c r="CZ45" s="17">
        <f t="shared" si="49"/>
        <v>687.61</v>
      </c>
      <c r="DC45">
        <v>2037</v>
      </c>
      <c r="DD45" s="17">
        <f t="shared" si="69"/>
        <v>83.731700662927082</v>
      </c>
      <c r="DE45" s="17">
        <f t="shared" si="50"/>
        <v>204.25373023967364</v>
      </c>
      <c r="DF45" s="17">
        <f t="shared" si="51"/>
        <v>107.81306221315654</v>
      </c>
      <c r="DG45" s="17">
        <f t="shared" si="52"/>
        <v>33.644773074961755</v>
      </c>
      <c r="DH45" s="17">
        <f t="shared" si="53"/>
        <v>56.585438551759303</v>
      </c>
      <c r="DI45" s="17">
        <f t="shared" si="54"/>
        <v>11.061295257521675</v>
      </c>
      <c r="DJ45">
        <v>0</v>
      </c>
      <c r="DK45">
        <v>497.09</v>
      </c>
      <c r="DL45">
        <f t="shared" si="70"/>
        <v>497.09000000000003</v>
      </c>
    </row>
    <row r="46" spans="1:116" x14ac:dyDescent="0.35">
      <c r="A46">
        <v>39</v>
      </c>
      <c r="B46">
        <v>2038</v>
      </c>
      <c r="C46" s="17">
        <f t="shared" si="55"/>
        <v>0.16844374391544203</v>
      </c>
      <c r="D46" s="17">
        <f t="shared" si="56"/>
        <v>0.41089889203096752</v>
      </c>
      <c r="E46" s="17">
        <f t="shared" si="57"/>
        <v>0.21688841500162254</v>
      </c>
      <c r="F46" s="17">
        <f t="shared" si="58"/>
        <v>0.79623105094803215</v>
      </c>
      <c r="G46" s="17">
        <f t="shared" si="59"/>
        <v>6.7683463909879005E-2</v>
      </c>
      <c r="Y46">
        <f t="shared" si="40"/>
        <v>82.287580955979479</v>
      </c>
      <c r="Z46">
        <f t="shared" si="41"/>
        <v>200.73096843355555</v>
      </c>
      <c r="AA46">
        <f t="shared" si="42"/>
        <v>105.95361153228291</v>
      </c>
      <c r="AB46">
        <v>63.01</v>
      </c>
      <c r="AC46">
        <f>Y46/GGDP!$G46</f>
        <v>0.36745369722237869</v>
      </c>
      <c r="AD46">
        <f>Z46/GGDP!$G46</f>
        <v>0.89636049135284246</v>
      </c>
      <c r="AE46">
        <f>AA46/GGDP!$G46</f>
        <v>0.4731339266423279</v>
      </c>
      <c r="AF46">
        <f>AB46/GGDP!$G46</f>
        <v>0.28137000982406002</v>
      </c>
      <c r="AI46">
        <v>2038</v>
      </c>
      <c r="AJ46" s="17">
        <f t="shared" si="60"/>
        <v>84.63455913031386</v>
      </c>
      <c r="AK46" s="31">
        <f>AJ46/GGDP!G46</f>
        <v>0.37793408560468816</v>
      </c>
      <c r="AM46" s="36">
        <v>161.96</v>
      </c>
      <c r="AN46" s="38">
        <f t="shared" si="71"/>
        <v>77.325440869686147</v>
      </c>
      <c r="AO46" s="39">
        <f>AM46/GGDP!G46</f>
        <v>0.72322943645619364</v>
      </c>
      <c r="AP46" s="33">
        <f t="shared" si="61"/>
        <v>2.1124737992483373</v>
      </c>
      <c r="AQ46" s="17">
        <f t="shared" si="62"/>
        <v>108.97558411756525</v>
      </c>
      <c r="AR46" s="6">
        <f>AQ46/GGDP!G46</f>
        <v>0.4866284902990321</v>
      </c>
      <c r="AT46">
        <v>2038</v>
      </c>
      <c r="AU46" s="36">
        <v>166.44</v>
      </c>
      <c r="AV46" s="36">
        <f t="shared" si="72"/>
        <v>57.46441588243475</v>
      </c>
      <c r="AW46" s="39">
        <f>AU46/GGDP!G46</f>
        <v>0.74323479503438417</v>
      </c>
      <c r="AX46" s="17">
        <f t="shared" si="63"/>
        <v>1.5665830203130406</v>
      </c>
      <c r="AY46" s="17">
        <f t="shared" si="64"/>
        <v>206.45614830095965</v>
      </c>
      <c r="AZ46" s="8">
        <f>AY46/GGDP!G46</f>
        <v>0.92192617799839094</v>
      </c>
      <c r="BB46">
        <v>2038</v>
      </c>
      <c r="BC46">
        <v>206.99</v>
      </c>
      <c r="BD46">
        <f t="shared" si="73"/>
        <v>0.53385169904035479</v>
      </c>
      <c r="BE46" s="4">
        <f>BC46/GGDP!G46</f>
        <v>0.92431008305796203</v>
      </c>
      <c r="BF46" s="17">
        <f t="shared" si="65"/>
        <v>1.0783537774335978</v>
      </c>
      <c r="BH46" s="17">
        <f t="shared" si="66"/>
        <v>34.007556441518709</v>
      </c>
      <c r="BK46" s="17">
        <f t="shared" si="67"/>
        <v>42.629672371087601</v>
      </c>
      <c r="BL46" s="36">
        <f t="shared" si="74"/>
        <v>8.6221159295688921</v>
      </c>
      <c r="BM46" s="8">
        <f>BK46/GGDP!G46</f>
        <v>0.19036202719964099</v>
      </c>
      <c r="BO46">
        <f t="shared" si="75"/>
        <v>1.2535352972036071</v>
      </c>
      <c r="BQ46" s="36">
        <f t="shared" si="76"/>
        <v>578.01967237108761</v>
      </c>
      <c r="BY46">
        <v>2038</v>
      </c>
      <c r="BZ46">
        <v>157.58000000000001</v>
      </c>
      <c r="CA46">
        <v>214.3</v>
      </c>
      <c r="CB46">
        <v>168.24</v>
      </c>
      <c r="CC46">
        <v>78.12</v>
      </c>
      <c r="CD46">
        <v>63.87</v>
      </c>
      <c r="CE46">
        <v>10.82</v>
      </c>
      <c r="CF46">
        <v>0</v>
      </c>
      <c r="CH46">
        <f t="shared" si="77"/>
        <v>540.12</v>
      </c>
      <c r="CI46">
        <f t="shared" si="78"/>
        <v>78.12</v>
      </c>
      <c r="CJ46">
        <f t="shared" si="79"/>
        <v>618.24</v>
      </c>
      <c r="CK46">
        <f t="shared" si="80"/>
        <v>74.69</v>
      </c>
      <c r="CL46">
        <f t="shared" si="81"/>
        <v>692.93000000000006</v>
      </c>
      <c r="CN46" s="17">
        <f t="shared" si="68"/>
        <v>178.78828867372218</v>
      </c>
      <c r="CO46" s="17">
        <f t="shared" si="44"/>
        <v>222.63276739473093</v>
      </c>
      <c r="CP46" s="17">
        <f t="shared" si="44"/>
        <v>170.71929970727319</v>
      </c>
      <c r="CQ46" s="17">
        <f t="shared" si="44"/>
        <v>42.629672371087608</v>
      </c>
      <c r="CR46" s="17">
        <f t="shared" si="44"/>
        <v>65.577252870975016</v>
      </c>
      <c r="CS46" s="17">
        <f t="shared" si="44"/>
        <v>12.582718982211215</v>
      </c>
      <c r="CT46" s="17">
        <f t="shared" si="44"/>
        <v>0</v>
      </c>
      <c r="CU46" s="17"/>
      <c r="CV46" s="17">
        <f t="shared" si="45"/>
        <v>572.14035577572622</v>
      </c>
      <c r="CW46" s="17">
        <f t="shared" si="46"/>
        <v>42.629672371087601</v>
      </c>
      <c r="CX46" s="17">
        <f t="shared" si="47"/>
        <v>614.77002814681384</v>
      </c>
      <c r="CY46" s="17">
        <f t="shared" si="48"/>
        <v>78.159971853186235</v>
      </c>
      <c r="CZ46" s="17">
        <f t="shared" si="49"/>
        <v>692.93000000000006</v>
      </c>
      <c r="DC46">
        <v>2038</v>
      </c>
      <c r="DD46" s="17">
        <f t="shared" si="69"/>
        <v>84.63455913031386</v>
      </c>
      <c r="DE46" s="17">
        <f t="shared" si="50"/>
        <v>206.45614830095965</v>
      </c>
      <c r="DF46" s="17">
        <f t="shared" si="51"/>
        <v>108.97558411756525</v>
      </c>
      <c r="DG46" s="17">
        <f t="shared" si="52"/>
        <v>34.007556441518709</v>
      </c>
      <c r="DH46" s="17">
        <f t="shared" si="53"/>
        <v>57.195585508321358</v>
      </c>
      <c r="DI46" s="17">
        <f t="shared" si="54"/>
        <v>11.180566501321222</v>
      </c>
      <c r="DJ46">
        <v>0</v>
      </c>
      <c r="DK46">
        <v>502.45000000000005</v>
      </c>
      <c r="DL46">
        <f t="shared" si="70"/>
        <v>502.45000000000005</v>
      </c>
    </row>
    <row r="47" spans="1:116" x14ac:dyDescent="0.35">
      <c r="A47">
        <v>40</v>
      </c>
      <c r="B47">
        <v>2039</v>
      </c>
      <c r="C47" s="17">
        <f t="shared" si="55"/>
        <v>0.16844374391544203</v>
      </c>
      <c r="D47" s="17">
        <f t="shared" si="56"/>
        <v>0.41089889203096752</v>
      </c>
      <c r="E47" s="17">
        <f t="shared" si="57"/>
        <v>0.21688841500162254</v>
      </c>
      <c r="F47" s="17">
        <f t="shared" si="58"/>
        <v>0.79623105094803215</v>
      </c>
      <c r="G47" s="17">
        <f t="shared" si="59"/>
        <v>6.7683463909879005E-2</v>
      </c>
      <c r="Y47">
        <f t="shared" si="40"/>
        <v>83.153938410964315</v>
      </c>
      <c r="Z47">
        <f t="shared" si="41"/>
        <v>202.84434652692505</v>
      </c>
      <c r="AA47">
        <f t="shared" si="42"/>
        <v>107.06913467887615</v>
      </c>
      <c r="AB47">
        <v>65.930000000000007</v>
      </c>
      <c r="AC47">
        <f>Y47/GGDP!$G47</f>
        <v>0.36174332627556582</v>
      </c>
      <c r="AD47">
        <f>Z47/GGDP!$G47</f>
        <v>0.8824307066034065</v>
      </c>
      <c r="AE47">
        <f>AA47/GGDP!$G47</f>
        <v>0.4657812445246276</v>
      </c>
      <c r="AF47">
        <f>AB47/GGDP!$G47</f>
        <v>0.28681428633575501</v>
      </c>
      <c r="AI47">
        <v>2039</v>
      </c>
      <c r="AJ47" s="17">
        <f t="shared" si="60"/>
        <v>85.525626535626543</v>
      </c>
      <c r="AK47" s="31">
        <f>AJ47/GGDP!G47</f>
        <v>0.37206084541535017</v>
      </c>
      <c r="AM47" s="36">
        <v>161.84</v>
      </c>
      <c r="AN47" s="38">
        <f t="shared" si="71"/>
        <v>76.31437346437346</v>
      </c>
      <c r="AO47" s="39">
        <f>AM47/GGDP!G47</f>
        <v>0.70405011528255101</v>
      </c>
      <c r="AP47" s="33">
        <f t="shared" si="61"/>
        <v>2.1066951725328891</v>
      </c>
      <c r="AQ47" s="17">
        <f t="shared" si="62"/>
        <v>110.12292383292383</v>
      </c>
      <c r="AR47" s="6">
        <f>AQ47/GGDP!G47</f>
        <v>0.47906609750260509</v>
      </c>
      <c r="AT47">
        <v>2039</v>
      </c>
      <c r="AU47" s="36">
        <v>167.46</v>
      </c>
      <c r="AV47" s="36">
        <f t="shared" si="72"/>
        <v>57.337076167076177</v>
      </c>
      <c r="AW47" s="39">
        <f>AU47/GGDP!G47</f>
        <v>0.72849871666594168</v>
      </c>
      <c r="AX47" s="17">
        <f t="shared" si="63"/>
        <v>1.5622976661011356</v>
      </c>
      <c r="AY47" s="17">
        <f t="shared" si="64"/>
        <v>208.62980343980345</v>
      </c>
      <c r="AZ47" s="8">
        <f>AY47/GGDP!G47</f>
        <v>0.90759909270371708</v>
      </c>
      <c r="BB47">
        <v>2039</v>
      </c>
      <c r="BC47">
        <v>207.98</v>
      </c>
      <c r="BD47">
        <f t="shared" si="73"/>
        <v>-0.64980343980346333</v>
      </c>
      <c r="BE47" s="4">
        <f>BC47/GGDP!G47</f>
        <v>0.90477226258319909</v>
      </c>
      <c r="BF47" s="17">
        <f t="shared" si="65"/>
        <v>1.0754039638315551</v>
      </c>
      <c r="BH47" s="17">
        <f t="shared" si="66"/>
        <v>34.365601965601968</v>
      </c>
      <c r="BK47" s="17">
        <f t="shared" si="67"/>
        <v>42.960654775308015</v>
      </c>
      <c r="BL47" s="36">
        <f t="shared" si="74"/>
        <v>8.595052809706047</v>
      </c>
      <c r="BM47" s="8">
        <f>BK47/GGDP!G47</f>
        <v>0.1868910896389612</v>
      </c>
      <c r="BO47">
        <f t="shared" si="75"/>
        <v>1.2501062783160095</v>
      </c>
      <c r="BQ47" s="36">
        <f t="shared" si="76"/>
        <v>580.24065477530803</v>
      </c>
      <c r="BY47">
        <v>2039</v>
      </c>
      <c r="BZ47">
        <v>157.34</v>
      </c>
      <c r="CA47">
        <v>215.05</v>
      </c>
      <c r="CB47">
        <v>169.22</v>
      </c>
      <c r="CC47">
        <v>81.7</v>
      </c>
      <c r="CD47">
        <v>64.209999999999994</v>
      </c>
      <c r="CE47">
        <v>10.79</v>
      </c>
      <c r="CF47">
        <v>0</v>
      </c>
      <c r="CH47">
        <f t="shared" si="77"/>
        <v>541.61</v>
      </c>
      <c r="CI47">
        <f t="shared" si="78"/>
        <v>81.7</v>
      </c>
      <c r="CJ47">
        <f t="shared" si="79"/>
        <v>623.31000000000006</v>
      </c>
      <c r="CK47">
        <f t="shared" si="80"/>
        <v>75</v>
      </c>
      <c r="CL47">
        <f t="shared" si="81"/>
        <v>698.31000000000006</v>
      </c>
      <c r="CN47" s="17">
        <f t="shared" si="68"/>
        <v>180.17642455045521</v>
      </c>
      <c r="CO47" s="17">
        <f t="shared" si="44"/>
        <v>224.36131759256284</v>
      </c>
      <c r="CP47" s="17">
        <f t="shared" si="44"/>
        <v>172.04478688841002</v>
      </c>
      <c r="CQ47" s="17">
        <f t="shared" si="44"/>
        <v>42.960654775308022</v>
      </c>
      <c r="CR47" s="17">
        <f t="shared" si="44"/>
        <v>66.086403319715657</v>
      </c>
      <c r="CS47" s="17">
        <f t="shared" si="44"/>
        <v>12.68041287354843</v>
      </c>
      <c r="CT47" s="17">
        <f t="shared" si="44"/>
        <v>0</v>
      </c>
      <c r="CU47" s="17"/>
      <c r="CV47" s="17">
        <f t="shared" si="45"/>
        <v>576.58252903142795</v>
      </c>
      <c r="CW47" s="17">
        <f t="shared" si="46"/>
        <v>42.960654775308015</v>
      </c>
      <c r="CX47" s="17">
        <f t="shared" si="47"/>
        <v>619.54318380673601</v>
      </c>
      <c r="CY47" s="17">
        <f t="shared" si="48"/>
        <v>78.766816193264077</v>
      </c>
      <c r="CZ47" s="17">
        <f t="shared" si="49"/>
        <v>698.31000000000006</v>
      </c>
      <c r="DC47">
        <v>2039</v>
      </c>
      <c r="DD47" s="17">
        <f t="shared" si="69"/>
        <v>85.525626535626543</v>
      </c>
      <c r="DE47" s="17">
        <f t="shared" si="50"/>
        <v>208.62980343980345</v>
      </c>
      <c r="DF47" s="17">
        <f t="shared" si="51"/>
        <v>110.12292383292383</v>
      </c>
      <c r="DG47" s="17">
        <f t="shared" si="52"/>
        <v>34.365601965601968</v>
      </c>
      <c r="DH47" s="17">
        <f t="shared" si="53"/>
        <v>57.797764127764125</v>
      </c>
      <c r="DI47" s="17">
        <f t="shared" si="54"/>
        <v>11.298280098280101</v>
      </c>
      <c r="DJ47">
        <v>0</v>
      </c>
      <c r="DK47">
        <v>507.74</v>
      </c>
      <c r="DL47">
        <f t="shared" si="70"/>
        <v>507.74000000000007</v>
      </c>
    </row>
    <row r="48" spans="1:116" x14ac:dyDescent="0.35">
      <c r="A48">
        <v>41</v>
      </c>
      <c r="B48">
        <v>2040</v>
      </c>
      <c r="C48" s="17">
        <f t="shared" si="55"/>
        <v>0.16844374391544203</v>
      </c>
      <c r="D48" s="17">
        <f t="shared" si="56"/>
        <v>0.41089889203096752</v>
      </c>
      <c r="E48" s="17">
        <f t="shared" si="57"/>
        <v>0.21688841500162254</v>
      </c>
      <c r="F48" s="17">
        <f t="shared" si="58"/>
        <v>0.79623105094803215</v>
      </c>
      <c r="G48" s="17">
        <f t="shared" si="59"/>
        <v>6.7683463909879005E-2</v>
      </c>
      <c r="Y48">
        <f t="shared" si="40"/>
        <v>84.018658139191132</v>
      </c>
      <c r="Z48">
        <f t="shared" si="41"/>
        <v>204.95372957663977</v>
      </c>
      <c r="AA48">
        <f t="shared" si="42"/>
        <v>108.18254908606184</v>
      </c>
      <c r="AB48">
        <v>68.86</v>
      </c>
      <c r="AC48">
        <f>Y48/GGDP!$G48</f>
        <v>0.3562376855594282</v>
      </c>
      <c r="AD48">
        <f>Z48/GGDP!$G48</f>
        <v>0.86900033740360305</v>
      </c>
      <c r="AE48">
        <f>AA48/GGDP!$G48</f>
        <v>0.45869217335620877</v>
      </c>
      <c r="AF48">
        <f>AB48/GGDP!$G48</f>
        <v>0.29196523213907144</v>
      </c>
      <c r="AI48">
        <v>2040</v>
      </c>
      <c r="AJ48" s="17">
        <f t="shared" si="60"/>
        <v>86.415009503500073</v>
      </c>
      <c r="AK48" s="31">
        <f>AJ48/GGDP!G48</f>
        <v>0.36639817470214153</v>
      </c>
      <c r="AM48" s="36">
        <v>161.76</v>
      </c>
      <c r="AN48" s="38">
        <f t="shared" si="71"/>
        <v>75.344990496499918</v>
      </c>
      <c r="AO48" s="39">
        <f>AM48/GGDP!G48</f>
        <v>0.68585965656137371</v>
      </c>
      <c r="AP48" s="33">
        <f t="shared" si="61"/>
        <v>2.1012259601832421</v>
      </c>
      <c r="AQ48" s="17">
        <f t="shared" si="62"/>
        <v>111.26809466413239</v>
      </c>
      <c r="AR48" s="6">
        <f>AQ48/GGDP!G48</f>
        <v>0.47177483427658423</v>
      </c>
      <c r="AT48">
        <v>2040</v>
      </c>
      <c r="AU48" s="36">
        <v>168.5</v>
      </c>
      <c r="AV48" s="36">
        <f t="shared" si="72"/>
        <v>57.231905335867609</v>
      </c>
      <c r="AW48" s="39">
        <f>AU48/GGDP!G48</f>
        <v>0.71443714225143096</v>
      </c>
      <c r="AX48" s="17">
        <f t="shared" si="63"/>
        <v>1.5582417695477713</v>
      </c>
      <c r="AY48" s="17">
        <f t="shared" si="64"/>
        <v>210.79934958972694</v>
      </c>
      <c r="AZ48" s="8">
        <f>AY48/GGDP!G48</f>
        <v>0.89378566711777374</v>
      </c>
      <c r="BB48">
        <v>2040</v>
      </c>
      <c r="BC48">
        <v>208.93</v>
      </c>
      <c r="BD48">
        <f t="shared" si="73"/>
        <v>-1.8693495897269372</v>
      </c>
      <c r="BE48" s="4">
        <f>BC48/GGDP!G48</f>
        <v>0.88585965656137378</v>
      </c>
      <c r="BF48" s="17">
        <f t="shared" si="65"/>
        <v>1.072612096874944</v>
      </c>
      <c r="BH48" s="17">
        <f t="shared" si="66"/>
        <v>34.722970655046126</v>
      </c>
      <c r="BK48" s="17">
        <f t="shared" si="67"/>
        <v>43.294713224177315</v>
      </c>
      <c r="BL48" s="36">
        <f t="shared" si="74"/>
        <v>8.5717425691311888</v>
      </c>
      <c r="BM48" s="8">
        <f>BK48/GGDP!G48</f>
        <v>0.18356884979511265</v>
      </c>
      <c r="BO48">
        <f t="shared" si="75"/>
        <v>1.2468608649382797</v>
      </c>
      <c r="BQ48" s="36">
        <f t="shared" si="76"/>
        <v>582.48471322417731</v>
      </c>
      <c r="BY48">
        <v>2040</v>
      </c>
      <c r="BZ48">
        <v>157.13999999999999</v>
      </c>
      <c r="CA48">
        <v>215.75</v>
      </c>
      <c r="CB48">
        <v>170.22</v>
      </c>
      <c r="CC48">
        <v>85.31</v>
      </c>
      <c r="CD48">
        <v>64.55</v>
      </c>
      <c r="CE48">
        <v>10.77</v>
      </c>
      <c r="CF48">
        <v>0</v>
      </c>
      <c r="CH48">
        <f t="shared" si="77"/>
        <v>543.11</v>
      </c>
      <c r="CI48">
        <f t="shared" si="78"/>
        <v>85.31</v>
      </c>
      <c r="CJ48">
        <f t="shared" si="79"/>
        <v>628.42000000000007</v>
      </c>
      <c r="CK48">
        <f t="shared" si="80"/>
        <v>75.319999999999993</v>
      </c>
      <c r="CL48">
        <f t="shared" si="81"/>
        <v>703.74</v>
      </c>
      <c r="CN48" s="17">
        <f t="shared" si="68"/>
        <v>181.57746131823595</v>
      </c>
      <c r="CO48" s="17">
        <f t="shared" si="44"/>
        <v>226.10593238331137</v>
      </c>
      <c r="CP48" s="17">
        <f t="shared" si="44"/>
        <v>173.38259272364658</v>
      </c>
      <c r="CQ48" s="17">
        <f t="shared" si="44"/>
        <v>43.294713224177322</v>
      </c>
      <c r="CR48" s="17">
        <f t="shared" si="44"/>
        <v>66.600285649950152</v>
      </c>
      <c r="CS48" s="17">
        <f t="shared" si="44"/>
        <v>12.779014700678742</v>
      </c>
      <c r="CT48" s="17">
        <f t="shared" si="44"/>
        <v>0</v>
      </c>
      <c r="CU48" s="17"/>
      <c r="CV48" s="17">
        <f t="shared" si="45"/>
        <v>581.06598642519384</v>
      </c>
      <c r="CW48" s="17">
        <f t="shared" si="46"/>
        <v>43.294713224177315</v>
      </c>
      <c r="CX48" s="17">
        <f t="shared" si="47"/>
        <v>624.3606996493711</v>
      </c>
      <c r="CY48" s="17">
        <f t="shared" si="48"/>
        <v>79.379300350628881</v>
      </c>
      <c r="CZ48" s="17">
        <f t="shared" si="49"/>
        <v>703.74</v>
      </c>
      <c r="DC48">
        <v>2040</v>
      </c>
      <c r="DD48" s="17">
        <f t="shared" si="69"/>
        <v>86.415009503500073</v>
      </c>
      <c r="DE48" s="17">
        <f t="shared" si="50"/>
        <v>210.79934958972694</v>
      </c>
      <c r="DF48" s="17">
        <f t="shared" si="51"/>
        <v>111.26809466413239</v>
      </c>
      <c r="DG48" s="17">
        <f t="shared" si="52"/>
        <v>34.722970655046126</v>
      </c>
      <c r="DH48" s="17">
        <f t="shared" si="53"/>
        <v>58.398804413332712</v>
      </c>
      <c r="DI48" s="17">
        <f t="shared" si="54"/>
        <v>11.415771174261742</v>
      </c>
      <c r="DJ48">
        <v>0</v>
      </c>
      <c r="DK48">
        <v>513.02</v>
      </c>
      <c r="DL48">
        <f t="shared" si="70"/>
        <v>513.02</v>
      </c>
    </row>
    <row r="49" spans="1:116" x14ac:dyDescent="0.35">
      <c r="A49">
        <v>42</v>
      </c>
      <c r="B49">
        <v>2041</v>
      </c>
      <c r="C49" s="17">
        <f t="shared" si="55"/>
        <v>0.16844374391544203</v>
      </c>
      <c r="D49" s="17">
        <f t="shared" si="56"/>
        <v>0.41089889203096752</v>
      </c>
      <c r="E49" s="17">
        <f t="shared" si="57"/>
        <v>0.21688841500162254</v>
      </c>
      <c r="F49" s="17">
        <f t="shared" si="58"/>
        <v>0.79623105094803215</v>
      </c>
      <c r="G49" s="17">
        <f t="shared" si="59"/>
        <v>6.7683463909879005E-2</v>
      </c>
      <c r="Y49">
        <f t="shared" si="40"/>
        <v>84.876826960385955</v>
      </c>
      <c r="Z49">
        <f t="shared" si="41"/>
        <v>207.04713245173548</v>
      </c>
      <c r="AA49">
        <f t="shared" si="42"/>
        <v>109.28752853561734</v>
      </c>
      <c r="AB49">
        <v>71.78</v>
      </c>
      <c r="AC49">
        <f>Y49/GGDP!$G49</f>
        <v>0.35087567986930945</v>
      </c>
      <c r="AD49">
        <f>Z49/GGDP!$G49</f>
        <v>0.85592034911837733</v>
      </c>
      <c r="AE49">
        <f>AA49/GGDP!$G49</f>
        <v>0.45178804686075791</v>
      </c>
      <c r="AF49">
        <f>AB49/GGDP!$G49</f>
        <v>0.29673418768085985</v>
      </c>
      <c r="AI49">
        <v>2041</v>
      </c>
      <c r="AJ49" s="17">
        <f t="shared" si="60"/>
        <v>87.297654721616993</v>
      </c>
      <c r="AK49" s="31">
        <f>AJ49/GGDP!G49</f>
        <v>0.36088323572392306</v>
      </c>
      <c r="AM49" s="36">
        <v>161.72</v>
      </c>
      <c r="AN49" s="38">
        <f t="shared" si="71"/>
        <v>74.422345278383006</v>
      </c>
      <c r="AO49" s="39">
        <f>AM49/GGDP!G49</f>
        <v>0.66854071930549808</v>
      </c>
      <c r="AP49" s="33">
        <f t="shared" si="61"/>
        <v>2.0962072777192287</v>
      </c>
      <c r="AQ49" s="17">
        <f t="shared" si="62"/>
        <v>112.4045899587409</v>
      </c>
      <c r="AR49" s="6">
        <f>AQ49/GGDP!G49</f>
        <v>0.46467379065209136</v>
      </c>
      <c r="AT49">
        <v>2041</v>
      </c>
      <c r="AU49" s="36">
        <v>169.56</v>
      </c>
      <c r="AV49" s="36">
        <f t="shared" si="72"/>
        <v>57.155410041259103</v>
      </c>
      <c r="AW49" s="39">
        <f>AU49/GGDP!G49</f>
        <v>0.70095080611823068</v>
      </c>
      <c r="AX49" s="17">
        <f t="shared" si="63"/>
        <v>1.5545199800821392</v>
      </c>
      <c r="AY49" s="17">
        <f t="shared" si="64"/>
        <v>212.95245978396923</v>
      </c>
      <c r="AZ49" s="8">
        <f>AY49/GGDP!G49</f>
        <v>0.88033261589073675</v>
      </c>
      <c r="BB49">
        <v>2041</v>
      </c>
      <c r="BC49">
        <v>209.83</v>
      </c>
      <c r="BD49">
        <f t="shared" si="73"/>
        <v>-3.1224597839692194</v>
      </c>
      <c r="BE49" s="4">
        <f>BC49/GGDP!G49</f>
        <v>0.86742455560148823</v>
      </c>
      <c r="BF49" s="17">
        <f t="shared" si="65"/>
        <v>1.0700502117548849</v>
      </c>
      <c r="BH49" s="17">
        <f t="shared" si="66"/>
        <v>35.077632005933893</v>
      </c>
      <c r="BK49" s="17">
        <f t="shared" si="67"/>
        <v>43.63246292662528</v>
      </c>
      <c r="BL49" s="36">
        <f t="shared" si="74"/>
        <v>8.5548309206913871</v>
      </c>
      <c r="BM49" s="8">
        <f>BK49/GGDP!G49</f>
        <v>0.18037396827873203</v>
      </c>
      <c r="BO49">
        <f t="shared" si="75"/>
        <v>1.243882794575307</v>
      </c>
      <c r="BQ49" s="36">
        <f t="shared" si="76"/>
        <v>584.74246292662531</v>
      </c>
      <c r="BY49">
        <v>2041</v>
      </c>
      <c r="BZ49">
        <v>156.99</v>
      </c>
      <c r="CA49">
        <v>216.4</v>
      </c>
      <c r="CB49">
        <v>171.22</v>
      </c>
      <c r="CC49">
        <v>88.96</v>
      </c>
      <c r="CD49">
        <v>64.900000000000006</v>
      </c>
      <c r="CE49">
        <v>10.76</v>
      </c>
      <c r="CF49">
        <v>0</v>
      </c>
      <c r="CH49">
        <f t="shared" si="77"/>
        <v>544.61</v>
      </c>
      <c r="CI49">
        <f t="shared" si="78"/>
        <v>88.96</v>
      </c>
      <c r="CJ49">
        <f t="shared" si="79"/>
        <v>633.57000000000005</v>
      </c>
      <c r="CK49">
        <f t="shared" si="80"/>
        <v>75.660000000000011</v>
      </c>
      <c r="CL49">
        <f t="shared" si="81"/>
        <v>709.23</v>
      </c>
      <c r="CN49" s="17">
        <f t="shared" si="68"/>
        <v>182.99397915527393</v>
      </c>
      <c r="CO49" s="17">
        <f t="shared" si="44"/>
        <v>227.86982468555991</v>
      </c>
      <c r="CP49" s="17">
        <f t="shared" si="44"/>
        <v>174.73518094380293</v>
      </c>
      <c r="CQ49" s="17">
        <f t="shared" si="44"/>
        <v>43.632462926625287</v>
      </c>
      <c r="CR49" s="17">
        <f t="shared" si="44"/>
        <v>67.119846237977299</v>
      </c>
      <c r="CS49" s="17">
        <f t="shared" si="44"/>
        <v>12.878706050760769</v>
      </c>
      <c r="CT49" s="17">
        <f t="shared" si="44"/>
        <v>0</v>
      </c>
      <c r="CU49" s="17"/>
      <c r="CV49" s="17">
        <f t="shared" si="45"/>
        <v>585.59898478463663</v>
      </c>
      <c r="CW49" s="17">
        <f t="shared" si="46"/>
        <v>43.63246292662528</v>
      </c>
      <c r="CX49" s="17">
        <f t="shared" si="47"/>
        <v>629.23144771126192</v>
      </c>
      <c r="CY49" s="17">
        <f t="shared" si="48"/>
        <v>79.998552288738068</v>
      </c>
      <c r="CZ49" s="17">
        <f t="shared" si="49"/>
        <v>709.23</v>
      </c>
      <c r="DC49">
        <v>2041</v>
      </c>
      <c r="DD49" s="17">
        <f t="shared" si="69"/>
        <v>87.297654721616993</v>
      </c>
      <c r="DE49" s="17">
        <f t="shared" si="50"/>
        <v>212.95245978396923</v>
      </c>
      <c r="DF49" s="17">
        <f t="shared" si="51"/>
        <v>112.4045899587409</v>
      </c>
      <c r="DG49" s="17">
        <f t="shared" si="52"/>
        <v>35.077632005933893</v>
      </c>
      <c r="DH49" s="17">
        <f t="shared" si="53"/>
        <v>58.995291363404569</v>
      </c>
      <c r="DI49" s="17">
        <f t="shared" si="54"/>
        <v>11.532372166334433</v>
      </c>
      <c r="DJ49">
        <v>0</v>
      </c>
      <c r="DK49">
        <v>518.26</v>
      </c>
      <c r="DL49">
        <f t="shared" si="70"/>
        <v>518.26</v>
      </c>
    </row>
    <row r="50" spans="1:116" x14ac:dyDescent="0.35">
      <c r="A50">
        <v>43</v>
      </c>
      <c r="B50">
        <v>2042</v>
      </c>
      <c r="C50" s="17">
        <f t="shared" si="55"/>
        <v>0.16844374391544203</v>
      </c>
      <c r="D50" s="17">
        <f t="shared" si="56"/>
        <v>0.41089889203096752</v>
      </c>
      <c r="E50" s="17">
        <f t="shared" si="57"/>
        <v>0.21688841500162254</v>
      </c>
      <c r="F50" s="17">
        <f t="shared" si="58"/>
        <v>0.79623105094803215</v>
      </c>
      <c r="G50" s="17">
        <f t="shared" si="59"/>
        <v>6.7683463909879005E-2</v>
      </c>
      <c r="Y50">
        <f t="shared" si="40"/>
        <v>85.733358054822745</v>
      </c>
      <c r="Z50">
        <f t="shared" si="41"/>
        <v>209.1365402831764</v>
      </c>
      <c r="AA50">
        <f t="shared" si="42"/>
        <v>110.39039924576529</v>
      </c>
      <c r="AB50">
        <v>74.7</v>
      </c>
      <c r="AC50">
        <f>Y50/GGDP!$G50</f>
        <v>0.34571296445349708</v>
      </c>
      <c r="AD50">
        <f>Z50/GGDP!$G50</f>
        <v>0.84332650624289851</v>
      </c>
      <c r="AE50">
        <f>AA50/GGDP!$G50</f>
        <v>0.44514052681868338</v>
      </c>
      <c r="AF50">
        <f>AB50/GGDP!$G50</f>
        <v>0.30122182346062343</v>
      </c>
      <c r="AI50">
        <v>2042</v>
      </c>
      <c r="AJ50" s="17">
        <f t="shared" si="60"/>
        <v>88.178615502294747</v>
      </c>
      <c r="AK50" s="31">
        <f>AJ50/GGDP!G50</f>
        <v>0.35557327110889447</v>
      </c>
      <c r="AM50" s="36">
        <v>161.71</v>
      </c>
      <c r="AN50" s="38">
        <f t="shared" si="71"/>
        <v>73.531384497705261</v>
      </c>
      <c r="AO50" s="39">
        <f>AM50/GGDP!G50</f>
        <v>0.65208274527198673</v>
      </c>
      <c r="AP50" s="33">
        <f t="shared" si="61"/>
        <v>2.091475317828734</v>
      </c>
      <c r="AQ50" s="17">
        <f t="shared" si="62"/>
        <v>113.53891636919938</v>
      </c>
      <c r="AR50" s="6">
        <f>AQ50/GGDP!G50</f>
        <v>0.45783667232226855</v>
      </c>
      <c r="AT50">
        <v>2042</v>
      </c>
      <c r="AU50" s="36">
        <v>170.64</v>
      </c>
      <c r="AV50" s="36">
        <f t="shared" si="72"/>
        <v>57.101083630800602</v>
      </c>
      <c r="AW50" s="39">
        <f>AU50/GGDP!G50</f>
        <v>0.68809226178474936</v>
      </c>
      <c r="AX50" s="17">
        <f t="shared" si="63"/>
        <v>1.5510108203378195</v>
      </c>
      <c r="AY50" s="17">
        <f t="shared" si="64"/>
        <v>215.10146098929118</v>
      </c>
      <c r="AZ50" s="8">
        <f>AY50/GGDP!G50</f>
        <v>0.86737957574616387</v>
      </c>
      <c r="BB50">
        <v>2042</v>
      </c>
      <c r="BC50">
        <v>210.67</v>
      </c>
      <c r="BD50">
        <f t="shared" si="73"/>
        <v>-4.431460989291196</v>
      </c>
      <c r="BE50" s="4">
        <f>BC50/GGDP!G50</f>
        <v>0.84951006088955194</v>
      </c>
      <c r="BF50" s="17">
        <f t="shared" si="65"/>
        <v>1.0676346898088163</v>
      </c>
      <c r="BH50" s="17">
        <f t="shared" si="66"/>
        <v>35.431616522182559</v>
      </c>
      <c r="BK50" s="17">
        <f t="shared" si="67"/>
        <v>43.973288673722131</v>
      </c>
      <c r="BL50" s="36">
        <f t="shared" si="74"/>
        <v>8.5416721515395722</v>
      </c>
      <c r="BM50" s="8">
        <f>BK50/GGDP!G50</f>
        <v>0.17731879782943719</v>
      </c>
      <c r="BO50">
        <f t="shared" si="75"/>
        <v>1.2410748644841512</v>
      </c>
      <c r="BQ50" s="36">
        <f t="shared" si="76"/>
        <v>586.99328867372208</v>
      </c>
      <c r="BY50">
        <v>2042</v>
      </c>
      <c r="BZ50">
        <v>156.88999999999999</v>
      </c>
      <c r="CA50">
        <v>217</v>
      </c>
      <c r="CB50">
        <v>172.24</v>
      </c>
      <c r="CC50">
        <v>92.64</v>
      </c>
      <c r="CD50">
        <v>65.25</v>
      </c>
      <c r="CE50">
        <v>10.75</v>
      </c>
      <c r="CF50">
        <v>0</v>
      </c>
      <c r="CH50">
        <f t="shared" si="77"/>
        <v>546.13</v>
      </c>
      <c r="CI50">
        <f t="shared" si="78"/>
        <v>92.64</v>
      </c>
      <c r="CJ50">
        <f t="shared" si="79"/>
        <v>638.77</v>
      </c>
      <c r="CK50">
        <f t="shared" si="80"/>
        <v>76</v>
      </c>
      <c r="CL50">
        <f t="shared" si="81"/>
        <v>714.77</v>
      </c>
      <c r="CN50" s="17">
        <f t="shared" si="68"/>
        <v>184.42339788335963</v>
      </c>
      <c r="CO50" s="17">
        <f t="shared" si="68"/>
        <v>229.64978158072506</v>
      </c>
      <c r="CP50" s="17">
        <f t="shared" si="68"/>
        <v>176.10008781805902</v>
      </c>
      <c r="CQ50" s="17">
        <f t="shared" si="68"/>
        <v>43.973288673722145</v>
      </c>
      <c r="CR50" s="17">
        <f t="shared" si="68"/>
        <v>67.644138707498314</v>
      </c>
      <c r="CS50" s="17">
        <f t="shared" si="68"/>
        <v>12.979305336635893</v>
      </c>
      <c r="CT50" s="17">
        <f t="shared" si="68"/>
        <v>0</v>
      </c>
      <c r="CU50" s="17"/>
      <c r="CV50" s="17">
        <f t="shared" si="45"/>
        <v>590.17326728214357</v>
      </c>
      <c r="CW50" s="17">
        <f t="shared" si="46"/>
        <v>43.973288673722131</v>
      </c>
      <c r="CX50" s="17">
        <f t="shared" si="47"/>
        <v>634.14655595586567</v>
      </c>
      <c r="CY50" s="17">
        <f t="shared" si="48"/>
        <v>80.623444044134203</v>
      </c>
      <c r="CZ50" s="17">
        <f t="shared" si="49"/>
        <v>714.77</v>
      </c>
      <c r="DC50">
        <v>2042</v>
      </c>
      <c r="DD50" s="17">
        <f t="shared" si="69"/>
        <v>88.178615502294747</v>
      </c>
      <c r="DE50" s="17">
        <f t="shared" si="50"/>
        <v>215.10146098929118</v>
      </c>
      <c r="DF50" s="17">
        <f t="shared" si="51"/>
        <v>113.53891636919938</v>
      </c>
      <c r="DG50" s="17">
        <f t="shared" si="52"/>
        <v>35.431616522182559</v>
      </c>
      <c r="DH50" s="17">
        <f t="shared" si="53"/>
        <v>59.590639979602244</v>
      </c>
      <c r="DI50" s="17">
        <f t="shared" si="54"/>
        <v>11.648750637429885</v>
      </c>
      <c r="DJ50">
        <v>0</v>
      </c>
      <c r="DK50">
        <v>523.49</v>
      </c>
      <c r="DL50">
        <f t="shared" si="70"/>
        <v>523.49</v>
      </c>
    </row>
    <row r="51" spans="1:116" x14ac:dyDescent="0.35">
      <c r="A51">
        <v>44</v>
      </c>
      <c r="B51">
        <v>2043</v>
      </c>
      <c r="C51" s="17">
        <f t="shared" si="55"/>
        <v>0.16844374391544203</v>
      </c>
      <c r="D51" s="17">
        <f t="shared" si="56"/>
        <v>0.41089889203096752</v>
      </c>
      <c r="E51" s="17">
        <f t="shared" si="57"/>
        <v>0.21688841500162254</v>
      </c>
      <c r="F51" s="17">
        <f t="shared" si="58"/>
        <v>0.79623105094803215</v>
      </c>
      <c r="G51" s="17">
        <f t="shared" si="59"/>
        <v>6.7683463909879005E-2</v>
      </c>
      <c r="Y51">
        <f t="shared" ref="Y51:Y82" si="82">(1-U$18)*AJ51</f>
        <v>86.575149608437513</v>
      </c>
      <c r="Z51">
        <f t="shared" ref="Z51:Z82" si="83">(1-V$18)*AY51</f>
        <v>211.18999272172448</v>
      </c>
      <c r="AA51">
        <f t="shared" ref="AA51:AA82" si="84">(1-W$18)*AQ51</f>
        <v>111.4742913012453</v>
      </c>
      <c r="AB51">
        <v>77.62</v>
      </c>
      <c r="AC51">
        <f>Y51/GGDP!$G51</f>
        <v>0.34067268566653885</v>
      </c>
      <c r="AD51">
        <f>Z51/GGDP!$G51</f>
        <v>0.83103133326141931</v>
      </c>
      <c r="AE51">
        <f>AA51/GGDP!$G51</f>
        <v>0.43865065636188288</v>
      </c>
      <c r="AF51">
        <f>AB51/GGDP!$G51</f>
        <v>0.30543422657694885</v>
      </c>
      <c r="AI51">
        <v>2043</v>
      </c>
      <c r="AJ51" s="17">
        <f t="shared" si="60"/>
        <v>89.044416346020128</v>
      </c>
      <c r="AK51" s="31">
        <f>AJ51/GGDP!G51</f>
        <v>0.35038923521827464</v>
      </c>
      <c r="AM51" s="36">
        <v>161.74</v>
      </c>
      <c r="AN51" s="38">
        <f t="shared" si="71"/>
        <v>72.695583653979881</v>
      </c>
      <c r="AO51" s="39">
        <f>AM51/GGDP!G51</f>
        <v>0.63644591350883406</v>
      </c>
      <c r="AP51" s="33">
        <f t="shared" si="61"/>
        <v>2.087308165421994</v>
      </c>
      <c r="AQ51" s="17">
        <f t="shared" si="62"/>
        <v>114.65372282230771</v>
      </c>
      <c r="AR51" s="6">
        <f>AQ51/GGDP!G51</f>
        <v>0.45116170000514583</v>
      </c>
      <c r="AT51">
        <v>2043</v>
      </c>
      <c r="AU51" s="36">
        <v>171.73</v>
      </c>
      <c r="AV51" s="36">
        <f t="shared" si="72"/>
        <v>57.076277177692276</v>
      </c>
      <c r="AW51" s="39">
        <f>AU51/GGDP!G51</f>
        <v>0.67575650257742093</v>
      </c>
      <c r="AX51" s="17">
        <f t="shared" si="63"/>
        <v>1.5479205144576818</v>
      </c>
      <c r="AY51" s="17">
        <f t="shared" si="64"/>
        <v>217.21348129433036</v>
      </c>
      <c r="AZ51" s="8">
        <f>AY51/GGDP!G51</f>
        <v>0.85473372405591774</v>
      </c>
      <c r="BB51">
        <v>2043</v>
      </c>
      <c r="BC51">
        <v>211.47</v>
      </c>
      <c r="BD51">
        <f t="shared" si="73"/>
        <v>-5.7434812943303655</v>
      </c>
      <c r="BE51" s="4">
        <f>BC51/GGDP!G51</f>
        <v>0.83213316019360173</v>
      </c>
      <c r="BF51" s="17">
        <f t="shared" si="65"/>
        <v>1.0655074849457082</v>
      </c>
      <c r="BH51" s="17">
        <f t="shared" si="66"/>
        <v>35.779509526679341</v>
      </c>
      <c r="BK51" s="17">
        <f t="shared" si="67"/>
        <v>44.316575256538101</v>
      </c>
      <c r="BL51" s="36">
        <f t="shared" si="74"/>
        <v>8.5370657298587602</v>
      </c>
      <c r="BM51" s="8">
        <f>BK51/GGDP!G51</f>
        <v>0.17438545333702477</v>
      </c>
      <c r="BO51">
        <f t="shared" si="75"/>
        <v>1.2386020893744509</v>
      </c>
      <c r="BQ51" s="36">
        <f t="shared" si="76"/>
        <v>589.2565752565381</v>
      </c>
      <c r="BY51">
        <v>2043</v>
      </c>
      <c r="BZ51">
        <v>156.85</v>
      </c>
      <c r="CA51">
        <v>217.54</v>
      </c>
      <c r="CB51">
        <v>173.26</v>
      </c>
      <c r="CC51">
        <v>96.35</v>
      </c>
      <c r="CD51">
        <v>65.599999999999994</v>
      </c>
      <c r="CE51">
        <v>10.75</v>
      </c>
      <c r="CF51">
        <v>0</v>
      </c>
      <c r="CH51">
        <f t="shared" si="77"/>
        <v>547.65</v>
      </c>
      <c r="CI51">
        <f t="shared" si="78"/>
        <v>96.35</v>
      </c>
      <c r="CJ51">
        <f t="shared" si="79"/>
        <v>644</v>
      </c>
      <c r="CK51">
        <f t="shared" si="80"/>
        <v>76.349999999999994</v>
      </c>
      <c r="CL51">
        <f t="shared" si="81"/>
        <v>720.35</v>
      </c>
      <c r="CN51" s="17">
        <f t="shared" ref="CN51:CT66" si="85">CN$33/$CL$33*$CL51</f>
        <v>185.86313732428349</v>
      </c>
      <c r="CO51" s="17">
        <f t="shared" si="85"/>
        <v>231.44259015022359</v>
      </c>
      <c r="CP51" s="17">
        <f t="shared" si="85"/>
        <v>177.47484961559499</v>
      </c>
      <c r="CQ51" s="17">
        <f t="shared" si="85"/>
        <v>44.316575256538115</v>
      </c>
      <c r="CR51" s="17">
        <f t="shared" si="85"/>
        <v>68.17221668221444</v>
      </c>
      <c r="CS51" s="17">
        <f t="shared" si="85"/>
        <v>13.080630971145496</v>
      </c>
      <c r="CT51" s="17">
        <f t="shared" si="85"/>
        <v>0</v>
      </c>
      <c r="CU51" s="17"/>
      <c r="CV51" s="17">
        <f t="shared" si="45"/>
        <v>594.78057709010193</v>
      </c>
      <c r="CW51" s="17">
        <f t="shared" si="46"/>
        <v>44.316575256538101</v>
      </c>
      <c r="CX51" s="17">
        <f t="shared" si="47"/>
        <v>639.09715234663997</v>
      </c>
      <c r="CY51" s="17">
        <f t="shared" si="48"/>
        <v>81.252847653359936</v>
      </c>
      <c r="CZ51" s="17">
        <f t="shared" si="49"/>
        <v>720.35</v>
      </c>
      <c r="DC51">
        <v>2043</v>
      </c>
      <c r="DD51" s="17">
        <f t="shared" si="69"/>
        <v>89.044416346020128</v>
      </c>
      <c r="DE51" s="17">
        <f t="shared" si="50"/>
        <v>217.21348129433036</v>
      </c>
      <c r="DF51" s="17">
        <f t="shared" si="51"/>
        <v>114.65372282230771</v>
      </c>
      <c r="DG51" s="17">
        <f t="shared" si="52"/>
        <v>35.779509526679341</v>
      </c>
      <c r="DH51" s="17">
        <f t="shared" si="53"/>
        <v>60.175743590932271</v>
      </c>
      <c r="DI51" s="17">
        <f t="shared" si="54"/>
        <v>11.763126419730195</v>
      </c>
      <c r="DJ51">
        <v>0</v>
      </c>
      <c r="DK51">
        <v>528.63</v>
      </c>
      <c r="DL51">
        <f t="shared" si="70"/>
        <v>528.63</v>
      </c>
    </row>
    <row r="52" spans="1:116" x14ac:dyDescent="0.35">
      <c r="A52">
        <v>45</v>
      </c>
      <c r="B52">
        <v>2044</v>
      </c>
      <c r="C52" s="17">
        <f t="shared" si="55"/>
        <v>0.16844374391544203</v>
      </c>
      <c r="D52" s="17">
        <f t="shared" si="56"/>
        <v>0.41089889203096752</v>
      </c>
      <c r="E52" s="17">
        <f t="shared" si="57"/>
        <v>0.21688841500162254</v>
      </c>
      <c r="F52" s="17">
        <f t="shared" si="58"/>
        <v>0.79623105094803215</v>
      </c>
      <c r="G52" s="17">
        <f t="shared" si="59"/>
        <v>6.7683463909879005E-2</v>
      </c>
      <c r="Y52">
        <f t="shared" si="82"/>
        <v>87.40383934798821</v>
      </c>
      <c r="Z52">
        <f t="shared" si="83"/>
        <v>213.21148481103441</v>
      </c>
      <c r="AA52">
        <f t="shared" si="84"/>
        <v>112.54131344146494</v>
      </c>
      <c r="AB52">
        <v>80.53</v>
      </c>
      <c r="AC52">
        <f>Y52/GGDP!$G52</f>
        <v>0.33575537549165724</v>
      </c>
      <c r="AD52">
        <f>Z52/GGDP!$G52</f>
        <v>0.8190361278850431</v>
      </c>
      <c r="AE52">
        <f>AA52/GGDP!$G52</f>
        <v>0.43231912047274484</v>
      </c>
      <c r="AF52">
        <f>AB52/GGDP!$G52</f>
        <v>0.30935003073140749</v>
      </c>
      <c r="AI52">
        <v>2044</v>
      </c>
      <c r="AJ52" s="17">
        <f t="shared" si="60"/>
        <v>89.896741690232247</v>
      </c>
      <c r="AK52" s="31">
        <f>AJ52/GGDP!G52</f>
        <v>0.34533167520832919</v>
      </c>
      <c r="AM52" s="36">
        <v>161.80000000000001</v>
      </c>
      <c r="AN52" s="38">
        <f t="shared" si="71"/>
        <v>71.903258309767764</v>
      </c>
      <c r="AO52" s="39">
        <f>AM52/GGDP!G52</f>
        <v>0.62154271665642291</v>
      </c>
      <c r="AP52" s="33">
        <f t="shared" si="61"/>
        <v>2.0835622451015774</v>
      </c>
      <c r="AQ52" s="17">
        <f t="shared" si="62"/>
        <v>115.75117820221593</v>
      </c>
      <c r="AR52" s="6">
        <f>AQ52/GGDP!G52</f>
        <v>0.44464957821994439</v>
      </c>
      <c r="AT52">
        <v>2044</v>
      </c>
      <c r="AU52" s="36">
        <v>172.82</v>
      </c>
      <c r="AV52" s="36">
        <f t="shared" si="72"/>
        <v>57.068821797784068</v>
      </c>
      <c r="AW52" s="39">
        <f>AU52/GGDP!G52</f>
        <v>0.66387523048555619</v>
      </c>
      <c r="AX52" s="17">
        <f t="shared" si="63"/>
        <v>1.5451425887993855</v>
      </c>
      <c r="AY52" s="17">
        <f t="shared" si="64"/>
        <v>219.29262968800703</v>
      </c>
      <c r="AZ52" s="8">
        <f>AY52/GGDP!G52</f>
        <v>0.84239639554397294</v>
      </c>
      <c r="BB52">
        <v>2044</v>
      </c>
      <c r="BC52">
        <v>212.2</v>
      </c>
      <c r="BD52">
        <f t="shared" si="73"/>
        <v>-7.0926296880070367</v>
      </c>
      <c r="BE52" s="4">
        <f>BC52/GGDP!G52</f>
        <v>0.81515058389674244</v>
      </c>
      <c r="BF52" s="17">
        <f t="shared" si="65"/>
        <v>1.063595306281564</v>
      </c>
      <c r="BH52" s="17">
        <f t="shared" si="66"/>
        <v>36.12198785406332</v>
      </c>
      <c r="BK52" s="17">
        <f t="shared" si="67"/>
        <v>44.660477048283852</v>
      </c>
      <c r="BL52" s="36">
        <f t="shared" si="74"/>
        <v>8.5384891942205314</v>
      </c>
      <c r="BM52" s="8">
        <f>BK52/GGDP!G52</f>
        <v>0.17155991490582304</v>
      </c>
      <c r="BO52">
        <f t="shared" si="75"/>
        <v>1.2363792720576989</v>
      </c>
      <c r="BQ52" s="36">
        <f t="shared" si="76"/>
        <v>591.48047704828377</v>
      </c>
      <c r="BY52">
        <v>2044</v>
      </c>
      <c r="BZ52">
        <v>156.85</v>
      </c>
      <c r="CA52">
        <v>218.01</v>
      </c>
      <c r="CB52">
        <v>174.28</v>
      </c>
      <c r="CC52">
        <v>100.09</v>
      </c>
      <c r="CD52">
        <v>65.95</v>
      </c>
      <c r="CE52">
        <v>10.76</v>
      </c>
      <c r="CF52">
        <v>0</v>
      </c>
      <c r="CH52">
        <f t="shared" si="77"/>
        <v>549.14</v>
      </c>
      <c r="CI52">
        <f t="shared" si="78"/>
        <v>100.09</v>
      </c>
      <c r="CJ52">
        <f t="shared" si="79"/>
        <v>649.23</v>
      </c>
      <c r="CK52">
        <f t="shared" si="80"/>
        <v>76.710000000000008</v>
      </c>
      <c r="CL52">
        <f t="shared" si="81"/>
        <v>725.94</v>
      </c>
      <c r="CN52" s="17">
        <f t="shared" si="85"/>
        <v>187.30545694341689</v>
      </c>
      <c r="CO52" s="17">
        <f t="shared" si="85"/>
        <v>233.23861163830543</v>
      </c>
      <c r="CP52" s="17">
        <f t="shared" si="85"/>
        <v>178.85207514395091</v>
      </c>
      <c r="CQ52" s="17">
        <f t="shared" si="85"/>
        <v>44.660477048283859</v>
      </c>
      <c r="CR52" s="17">
        <f t="shared" si="85"/>
        <v>68.701241033229337</v>
      </c>
      <c r="CS52" s="17">
        <f t="shared" si="85"/>
        <v>13.182138192813719</v>
      </c>
      <c r="CT52" s="17">
        <f t="shared" si="85"/>
        <v>0</v>
      </c>
      <c r="CU52" s="17"/>
      <c r="CV52" s="17">
        <f t="shared" si="45"/>
        <v>599.39614372567303</v>
      </c>
      <c r="CW52" s="17">
        <f t="shared" si="46"/>
        <v>44.660477048283852</v>
      </c>
      <c r="CX52" s="17">
        <f t="shared" si="47"/>
        <v>644.05662077395687</v>
      </c>
      <c r="CY52" s="17">
        <f t="shared" si="48"/>
        <v>81.883379226043047</v>
      </c>
      <c r="CZ52" s="17">
        <f t="shared" si="49"/>
        <v>725.94</v>
      </c>
      <c r="DC52">
        <v>2044</v>
      </c>
      <c r="DD52" s="17">
        <f t="shared" si="69"/>
        <v>89.896741690232247</v>
      </c>
      <c r="DE52" s="17">
        <f t="shared" si="50"/>
        <v>219.29262968800703</v>
      </c>
      <c r="DF52" s="17">
        <f t="shared" si="51"/>
        <v>115.75117820221593</v>
      </c>
      <c r="DG52" s="17">
        <f t="shared" si="52"/>
        <v>36.12198785406332</v>
      </c>
      <c r="DH52" s="17">
        <f t="shared" si="53"/>
        <v>60.751740531268823</v>
      </c>
      <c r="DI52" s="17">
        <f t="shared" si="54"/>
        <v>11.8757220342126</v>
      </c>
      <c r="DJ52">
        <v>0</v>
      </c>
      <c r="DK52">
        <v>533.68999999999994</v>
      </c>
      <c r="DL52">
        <f t="shared" si="70"/>
        <v>533.68999999999994</v>
      </c>
    </row>
    <row r="53" spans="1:116" x14ac:dyDescent="0.35">
      <c r="A53">
        <v>46</v>
      </c>
      <c r="B53">
        <v>2045</v>
      </c>
      <c r="C53" s="17">
        <f t="shared" si="55"/>
        <v>0.16844374391544203</v>
      </c>
      <c r="D53" s="17">
        <f t="shared" si="56"/>
        <v>0.41089889203096752</v>
      </c>
      <c r="E53" s="17">
        <f t="shared" si="57"/>
        <v>0.21688841500162254</v>
      </c>
      <c r="F53" s="17">
        <f t="shared" si="58"/>
        <v>0.79623105094803215</v>
      </c>
      <c r="G53" s="17">
        <f t="shared" si="59"/>
        <v>6.7683463909879005E-2</v>
      </c>
      <c r="Y53">
        <f t="shared" si="82"/>
        <v>88.222702726990903</v>
      </c>
      <c r="Z53">
        <f t="shared" si="83"/>
        <v>215.20900663841579</v>
      </c>
      <c r="AA53">
        <f t="shared" si="84"/>
        <v>113.59568314523926</v>
      </c>
      <c r="AB53">
        <v>83.44</v>
      </c>
      <c r="AC53">
        <f>Y53/GGDP!$G53</f>
        <v>0.33097993894950628</v>
      </c>
      <c r="AD53">
        <f>Z53/GGDP!$G53</f>
        <v>0.80738700670949459</v>
      </c>
      <c r="AE53">
        <f>AA53/GGDP!$G53</f>
        <v>0.42617026128395896</v>
      </c>
      <c r="AF53">
        <f>AB53/GGDP!$G53</f>
        <v>0.31303695366722939</v>
      </c>
      <c r="AI53">
        <v>2045</v>
      </c>
      <c r="AJ53" s="17">
        <f t="shared" si="60"/>
        <v>90.738960409809465</v>
      </c>
      <c r="AK53" s="31">
        <f>AJ53/GGDP!G53</f>
        <v>0.3404200353022302</v>
      </c>
      <c r="AM53" s="36">
        <v>161.91</v>
      </c>
      <c r="AN53" s="38">
        <f t="shared" si="71"/>
        <v>71.171039590190531</v>
      </c>
      <c r="AO53" s="39">
        <f>AM53/GGDP!G53</f>
        <v>0.60742824985931343</v>
      </c>
      <c r="AP53" s="33">
        <f t="shared" si="61"/>
        <v>2.0801752198448589</v>
      </c>
      <c r="AQ53" s="17">
        <f t="shared" si="62"/>
        <v>116.83562027722404</v>
      </c>
      <c r="AR53" s="6">
        <f>AQ53/GGDP!G53</f>
        <v>0.43832534337731771</v>
      </c>
      <c r="AT53">
        <v>2045</v>
      </c>
      <c r="AU53" s="36">
        <v>173.91</v>
      </c>
      <c r="AV53" s="36">
        <f t="shared" si="72"/>
        <v>57.074379722775959</v>
      </c>
      <c r="AW53" s="39">
        <f>AU53/GGDP!G53</f>
        <v>0.65244794597636457</v>
      </c>
      <c r="AX53" s="17">
        <f t="shared" si="63"/>
        <v>1.5426308150399028</v>
      </c>
      <c r="AY53" s="17">
        <f t="shared" si="64"/>
        <v>221.34712414816187</v>
      </c>
      <c r="AZ53" s="8">
        <f>AY53/GGDP!G53</f>
        <v>0.83041502212778784</v>
      </c>
      <c r="BB53">
        <v>2045</v>
      </c>
      <c r="BC53">
        <v>212.86</v>
      </c>
      <c r="BD53">
        <f t="shared" si="73"/>
        <v>-8.487124148161854</v>
      </c>
      <c r="BE53" s="4">
        <f>BC53/GGDP!G53</f>
        <v>0.79857437628962669</v>
      </c>
      <c r="BF53" s="17">
        <f t="shared" si="65"/>
        <v>1.0618663326577751</v>
      </c>
      <c r="BH53" s="17">
        <f t="shared" si="66"/>
        <v>36.46040517361272</v>
      </c>
      <c r="BK53" s="17">
        <f t="shared" si="67"/>
        <v>45.005609257889148</v>
      </c>
      <c r="BL53" s="36">
        <f t="shared" si="74"/>
        <v>8.5452040842764276</v>
      </c>
      <c r="BM53" s="8">
        <f>BK53/GGDP!G53</f>
        <v>0.16884490436274299</v>
      </c>
      <c r="BO53">
        <f t="shared" si="75"/>
        <v>1.2343694219410595</v>
      </c>
      <c r="BQ53" s="36">
        <f t="shared" si="76"/>
        <v>593.68560925788915</v>
      </c>
      <c r="BY53">
        <v>2045</v>
      </c>
      <c r="BZ53">
        <v>156.9</v>
      </c>
      <c r="CA53">
        <v>218.42</v>
      </c>
      <c r="CB53">
        <v>175.31</v>
      </c>
      <c r="CC53">
        <v>103.85</v>
      </c>
      <c r="CD53">
        <v>66.3</v>
      </c>
      <c r="CE53">
        <v>10.77</v>
      </c>
      <c r="CF53">
        <v>0</v>
      </c>
      <c r="CH53">
        <f t="shared" si="77"/>
        <v>550.63</v>
      </c>
      <c r="CI53">
        <f t="shared" si="78"/>
        <v>103.85</v>
      </c>
      <c r="CJ53">
        <f t="shared" si="79"/>
        <v>654.48</v>
      </c>
      <c r="CK53">
        <f t="shared" si="80"/>
        <v>77.069999999999993</v>
      </c>
      <c r="CL53">
        <f t="shared" si="81"/>
        <v>731.55</v>
      </c>
      <c r="CN53" s="17">
        <f t="shared" si="85"/>
        <v>188.75293691896934</v>
      </c>
      <c r="CO53" s="17">
        <f t="shared" si="85"/>
        <v>235.04105896355389</v>
      </c>
      <c r="CP53" s="17">
        <f t="shared" si="85"/>
        <v>180.23422813394671</v>
      </c>
      <c r="CQ53" s="17">
        <f t="shared" si="85"/>
        <v>45.005609257889155</v>
      </c>
      <c r="CR53" s="17">
        <f t="shared" si="85"/>
        <v>69.232158136841775</v>
      </c>
      <c r="CS53" s="17">
        <f t="shared" si="85"/>
        <v>13.284008588799177</v>
      </c>
      <c r="CT53" s="17">
        <f t="shared" si="85"/>
        <v>0</v>
      </c>
      <c r="CU53" s="17"/>
      <c r="CV53" s="17">
        <f t="shared" si="45"/>
        <v>604.02822401646984</v>
      </c>
      <c r="CW53" s="17">
        <f t="shared" si="46"/>
        <v>45.005609257889148</v>
      </c>
      <c r="CX53" s="17">
        <f t="shared" si="47"/>
        <v>649.03383327435881</v>
      </c>
      <c r="CY53" s="17">
        <f t="shared" si="48"/>
        <v>82.516166725640943</v>
      </c>
      <c r="CZ53" s="17">
        <f t="shared" si="49"/>
        <v>731.55</v>
      </c>
      <c r="DC53">
        <v>2045</v>
      </c>
      <c r="DD53" s="17">
        <f t="shared" si="69"/>
        <v>90.738960409809465</v>
      </c>
      <c r="DE53" s="17">
        <f t="shared" si="50"/>
        <v>221.34712414816187</v>
      </c>
      <c r="DF53" s="17">
        <f t="shared" si="51"/>
        <v>116.83562027722404</v>
      </c>
      <c r="DG53" s="17">
        <f t="shared" si="52"/>
        <v>36.46040517361272</v>
      </c>
      <c r="DH53" s="17">
        <f t="shared" si="53"/>
        <v>61.320907468360289</v>
      </c>
      <c r="DI53" s="17">
        <f t="shared" si="54"/>
        <v>11.98698252283158</v>
      </c>
      <c r="DJ53">
        <v>0</v>
      </c>
      <c r="DK53">
        <v>538.68999999999994</v>
      </c>
      <c r="DL53">
        <f t="shared" si="70"/>
        <v>538.68999999999994</v>
      </c>
    </row>
    <row r="54" spans="1:116" x14ac:dyDescent="0.35">
      <c r="A54">
        <v>47</v>
      </c>
      <c r="B54">
        <v>2046</v>
      </c>
      <c r="C54" s="17">
        <f t="shared" si="55"/>
        <v>0.16844374391544203</v>
      </c>
      <c r="D54" s="17">
        <f t="shared" si="56"/>
        <v>0.41089889203096752</v>
      </c>
      <c r="E54" s="17">
        <f t="shared" si="57"/>
        <v>0.21688841500162254</v>
      </c>
      <c r="F54" s="17">
        <f t="shared" si="58"/>
        <v>0.79623105094803215</v>
      </c>
      <c r="G54" s="17">
        <f t="shared" si="59"/>
        <v>6.7683463909879005E-2</v>
      </c>
      <c r="Y54">
        <f t="shared" si="82"/>
        <v>89.028464291929524</v>
      </c>
      <c r="Z54">
        <f t="shared" si="83"/>
        <v>217.17456811655907</v>
      </c>
      <c r="AA54">
        <f t="shared" si="84"/>
        <v>114.6331829337532</v>
      </c>
      <c r="AB54">
        <v>86.34</v>
      </c>
      <c r="AC54">
        <f>Y54/GGDP!$G54</f>
        <v>0.32633871299413336</v>
      </c>
      <c r="AD54">
        <f>Z54/GGDP!$G54</f>
        <v>0.79606527662680648</v>
      </c>
      <c r="AE54">
        <f>AA54/GGDP!$G54</f>
        <v>0.4201942118461684</v>
      </c>
      <c r="AF54">
        <f>AB54/GGDP!$G54</f>
        <v>0.31648399985337783</v>
      </c>
      <c r="AI54">
        <v>2046</v>
      </c>
      <c r="AJ54" s="17">
        <f t="shared" si="60"/>
        <v>91.567703629873421</v>
      </c>
      <c r="AK54" s="31">
        <f>AJ54/GGDP!G54</f>
        <v>0.33564643389125554</v>
      </c>
      <c r="AM54" s="36">
        <v>162.06</v>
      </c>
      <c r="AN54" s="38">
        <f t="shared" si="71"/>
        <v>70.492296370126581</v>
      </c>
      <c r="AO54" s="39">
        <f>AM54/GGDP!G54</f>
        <v>0.59403980792492939</v>
      </c>
      <c r="AP54" s="33">
        <f t="shared" si="61"/>
        <v>2.0772124855262559</v>
      </c>
      <c r="AQ54" s="17">
        <f t="shared" si="62"/>
        <v>117.902711279032</v>
      </c>
      <c r="AR54" s="6">
        <f>AQ54/GGDP!G54</f>
        <v>0.43217884710616183</v>
      </c>
      <c r="AT54">
        <v>2046</v>
      </c>
      <c r="AU54" s="36">
        <v>175</v>
      </c>
      <c r="AV54" s="36">
        <f t="shared" si="72"/>
        <v>57.097288720967995</v>
      </c>
      <c r="AW54" s="39">
        <f>AU54/GGDP!G54</f>
        <v>0.64147208680033718</v>
      </c>
      <c r="AX54" s="17">
        <f t="shared" si="63"/>
        <v>1.5404336899068602</v>
      </c>
      <c r="AY54" s="17">
        <f t="shared" si="64"/>
        <v>223.36874669695422</v>
      </c>
      <c r="AZ54" s="8">
        <f>AY54/GGDP!G54</f>
        <v>0.81877037754097803</v>
      </c>
      <c r="BB54">
        <v>2046</v>
      </c>
      <c r="BC54">
        <v>213.45</v>
      </c>
      <c r="BD54">
        <f t="shared" si="73"/>
        <v>-9.9187466969542299</v>
      </c>
      <c r="BE54" s="4">
        <f>BC54/GGDP!G54</f>
        <v>0.78241266815732557</v>
      </c>
      <c r="BF54" s="17">
        <f t="shared" si="65"/>
        <v>1.0603539466839775</v>
      </c>
      <c r="BH54" s="17">
        <f t="shared" si="66"/>
        <v>36.793407816049317</v>
      </c>
      <c r="BK54" s="17">
        <f t="shared" si="67"/>
        <v>45.351971885354011</v>
      </c>
      <c r="BL54" s="36">
        <f t="shared" si="74"/>
        <v>8.558564069304694</v>
      </c>
      <c r="BM54" s="8">
        <f>BK54/GGDP!G54</f>
        <v>0.16624013740461863</v>
      </c>
      <c r="BO54">
        <f t="shared" si="75"/>
        <v>1.232611344730385</v>
      </c>
      <c r="BQ54" s="36">
        <f t="shared" si="76"/>
        <v>595.86197188535402</v>
      </c>
      <c r="BY54">
        <v>2046</v>
      </c>
      <c r="BZ54">
        <v>157.01</v>
      </c>
      <c r="CA54">
        <v>218.75</v>
      </c>
      <c r="CB54">
        <v>176.33</v>
      </c>
      <c r="CC54">
        <v>107.64</v>
      </c>
      <c r="CD54">
        <v>66.650000000000006</v>
      </c>
      <c r="CE54">
        <v>10.8</v>
      </c>
      <c r="CF54">
        <v>0</v>
      </c>
      <c r="CH54">
        <f t="shared" si="77"/>
        <v>552.09</v>
      </c>
      <c r="CI54">
        <f t="shared" si="78"/>
        <v>107.64</v>
      </c>
      <c r="CJ54">
        <f t="shared" si="79"/>
        <v>659.73</v>
      </c>
      <c r="CK54">
        <f t="shared" si="80"/>
        <v>77.45</v>
      </c>
      <c r="CL54">
        <f t="shared" si="81"/>
        <v>737.18000000000006</v>
      </c>
      <c r="CN54" s="17">
        <f t="shared" si="85"/>
        <v>190.20557725094093</v>
      </c>
      <c r="CO54" s="17">
        <f t="shared" si="85"/>
        <v>236.84993212596908</v>
      </c>
      <c r="CP54" s="17">
        <f t="shared" si="85"/>
        <v>181.62130858558245</v>
      </c>
      <c r="CQ54" s="17">
        <f t="shared" si="85"/>
        <v>45.351971885354018</v>
      </c>
      <c r="CR54" s="17">
        <f t="shared" si="85"/>
        <v>69.764967993051769</v>
      </c>
      <c r="CS54" s="17">
        <f t="shared" si="85"/>
        <v>13.386242159101878</v>
      </c>
      <c r="CT54" s="17">
        <f t="shared" si="85"/>
        <v>0</v>
      </c>
      <c r="CU54" s="17"/>
      <c r="CV54" s="17">
        <f t="shared" si="45"/>
        <v>608.67681796249235</v>
      </c>
      <c r="CW54" s="17">
        <f t="shared" si="46"/>
        <v>45.351971885354011</v>
      </c>
      <c r="CX54" s="17">
        <f t="shared" si="47"/>
        <v>654.02878984784616</v>
      </c>
      <c r="CY54" s="17">
        <f t="shared" si="48"/>
        <v>83.151210152153638</v>
      </c>
      <c r="CZ54" s="17">
        <f t="shared" si="49"/>
        <v>737.18000000000006</v>
      </c>
      <c r="DC54">
        <v>2046</v>
      </c>
      <c r="DD54" s="17">
        <f t="shared" si="69"/>
        <v>91.567703629873421</v>
      </c>
      <c r="DE54" s="17">
        <f t="shared" si="50"/>
        <v>223.36874669695422</v>
      </c>
      <c r="DF54" s="17">
        <f t="shared" si="51"/>
        <v>117.902711279032</v>
      </c>
      <c r="DG54" s="17">
        <f t="shared" si="52"/>
        <v>36.793407816049317</v>
      </c>
      <c r="DH54" s="17">
        <f t="shared" si="53"/>
        <v>61.880967734458288</v>
      </c>
      <c r="DI54" s="17">
        <f t="shared" si="54"/>
        <v>12.096462843632654</v>
      </c>
      <c r="DJ54">
        <v>0</v>
      </c>
      <c r="DK54">
        <v>543.6099999999999</v>
      </c>
      <c r="DL54">
        <f t="shared" si="70"/>
        <v>543.6099999999999</v>
      </c>
    </row>
    <row r="55" spans="1:116" x14ac:dyDescent="0.35">
      <c r="A55">
        <v>48</v>
      </c>
      <c r="B55">
        <v>2047</v>
      </c>
      <c r="C55" s="17">
        <f t="shared" si="55"/>
        <v>0.16844374391544203</v>
      </c>
      <c r="D55" s="17">
        <f t="shared" si="56"/>
        <v>0.41089889203096752</v>
      </c>
      <c r="E55" s="17">
        <f t="shared" si="57"/>
        <v>0.21688841500162254</v>
      </c>
      <c r="F55" s="17">
        <f t="shared" si="58"/>
        <v>0.79623105094803215</v>
      </c>
      <c r="G55" s="17">
        <f t="shared" si="59"/>
        <v>6.7683463909879005E-2</v>
      </c>
      <c r="Y55">
        <f t="shared" si="82"/>
        <v>89.819486316046138</v>
      </c>
      <c r="Z55">
        <f t="shared" si="83"/>
        <v>219.10417420180954</v>
      </c>
      <c r="AA55">
        <f t="shared" si="84"/>
        <v>115.65170406759924</v>
      </c>
      <c r="AB55">
        <v>89.22</v>
      </c>
      <c r="AC55">
        <f>Y55/GGDP!$G55</f>
        <v>0.32181829565046982</v>
      </c>
      <c r="AD55">
        <f>Z55/GGDP!$G55</f>
        <v>0.78503824507993381</v>
      </c>
      <c r="AE55">
        <f>AA55/GGDP!$G55</f>
        <v>0.41437371575635695</v>
      </c>
      <c r="AF55">
        <f>AB55/GGDP!$G55</f>
        <v>0.31967036904335361</v>
      </c>
      <c r="AI55">
        <v>2047</v>
      </c>
      <c r="AJ55" s="17">
        <f t="shared" si="60"/>
        <v>92.381286912985033</v>
      </c>
      <c r="AK55" s="31">
        <f>AJ55/GGDP!G55</f>
        <v>0.33099708675379802</v>
      </c>
      <c r="AM55" s="36">
        <v>162.26</v>
      </c>
      <c r="AN55" s="38">
        <f t="shared" si="71"/>
        <v>69.878713087014958</v>
      </c>
      <c r="AO55" s="39">
        <f>AM55/GGDP!G55</f>
        <v>0.58136868505911854</v>
      </c>
      <c r="AP55" s="33">
        <f t="shared" si="61"/>
        <v>2.0746153664781213</v>
      </c>
      <c r="AQ55" s="17">
        <f t="shared" si="62"/>
        <v>118.95028232348987</v>
      </c>
      <c r="AR55" s="6">
        <f>AQ55/GGDP!G55</f>
        <v>0.4261923408222496</v>
      </c>
      <c r="AT55">
        <v>2047</v>
      </c>
      <c r="AU55" s="36">
        <v>176.1</v>
      </c>
      <c r="AV55" s="36">
        <f t="shared" si="72"/>
        <v>57.149717676510122</v>
      </c>
      <c r="AW55" s="39">
        <f>AU55/GGDP!G55</f>
        <v>0.63095664636331061</v>
      </c>
      <c r="AX55" s="17">
        <f t="shared" si="63"/>
        <v>1.5385077002903327</v>
      </c>
      <c r="AY55" s="17">
        <f t="shared" si="64"/>
        <v>225.35338834546386</v>
      </c>
      <c r="AZ55" s="8">
        <f>AY55/GGDP!G55</f>
        <v>0.80742883678059418</v>
      </c>
      <c r="BB55">
        <v>2047</v>
      </c>
      <c r="BC55">
        <v>213.97</v>
      </c>
      <c r="BD55">
        <f t="shared" si="73"/>
        <v>-11.383388345463857</v>
      </c>
      <c r="BE55" s="4">
        <f>BC55/GGDP!G55</f>
        <v>0.7666427803654603</v>
      </c>
      <c r="BF55" s="17">
        <f t="shared" si="65"/>
        <v>1.0590281962121861</v>
      </c>
      <c r="BH55" s="17">
        <f t="shared" si="66"/>
        <v>37.120318946734045</v>
      </c>
      <c r="BK55" s="17">
        <f t="shared" si="67"/>
        <v>45.69771930388908</v>
      </c>
      <c r="BL55" s="36">
        <f t="shared" si="74"/>
        <v>8.5774003571550352</v>
      </c>
      <c r="BM55" s="8">
        <f>BK55/GGDP!G55</f>
        <v>0.16373242315976022</v>
      </c>
      <c r="BO55">
        <f t="shared" si="75"/>
        <v>1.2310702224693493</v>
      </c>
      <c r="BQ55" s="36">
        <f t="shared" si="76"/>
        <v>598.02771930388917</v>
      </c>
      <c r="BY55">
        <v>2047</v>
      </c>
      <c r="BZ55">
        <v>157.16999999999999</v>
      </c>
      <c r="CA55">
        <v>219</v>
      </c>
      <c r="CB55">
        <v>177.37</v>
      </c>
      <c r="CC55">
        <v>111.45</v>
      </c>
      <c r="CD55">
        <v>66.989999999999995</v>
      </c>
      <c r="CE55">
        <v>10.82</v>
      </c>
      <c r="CF55">
        <v>0</v>
      </c>
      <c r="CH55">
        <f t="shared" si="77"/>
        <v>553.54</v>
      </c>
      <c r="CI55">
        <f t="shared" si="78"/>
        <v>111.45</v>
      </c>
      <c r="CJ55">
        <f t="shared" si="79"/>
        <v>664.99</v>
      </c>
      <c r="CK55">
        <f t="shared" si="80"/>
        <v>77.81</v>
      </c>
      <c r="CL55">
        <f t="shared" si="81"/>
        <v>742.8</v>
      </c>
      <c r="CN55" s="17">
        <f t="shared" si="85"/>
        <v>191.65563740470293</v>
      </c>
      <c r="CO55" s="17">
        <f t="shared" si="85"/>
        <v>238.65559236980087</v>
      </c>
      <c r="CP55" s="17">
        <f t="shared" si="85"/>
        <v>183.00592530639821</v>
      </c>
      <c r="CQ55" s="17">
        <f t="shared" si="85"/>
        <v>45.697719303889095</v>
      </c>
      <c r="CR55" s="17">
        <f t="shared" si="85"/>
        <v>70.296831472962978</v>
      </c>
      <c r="CS55" s="17">
        <f t="shared" si="85"/>
        <v>13.488294142245955</v>
      </c>
      <c r="CT55" s="17">
        <f t="shared" si="85"/>
        <v>0</v>
      </c>
      <c r="CU55" s="17"/>
      <c r="CV55" s="17">
        <f t="shared" si="45"/>
        <v>613.3171550809019</v>
      </c>
      <c r="CW55" s="17">
        <f t="shared" si="46"/>
        <v>45.69771930388908</v>
      </c>
      <c r="CX55" s="17">
        <f t="shared" si="47"/>
        <v>659.0148743847908</v>
      </c>
      <c r="CY55" s="17">
        <f t="shared" si="48"/>
        <v>83.785125615208912</v>
      </c>
      <c r="CZ55" s="17">
        <f t="shared" si="49"/>
        <v>742.8</v>
      </c>
      <c r="DC55">
        <v>2047</v>
      </c>
      <c r="DD55" s="17">
        <f t="shared" si="69"/>
        <v>92.381286912985033</v>
      </c>
      <c r="DE55" s="17">
        <f t="shared" si="50"/>
        <v>225.35338834546386</v>
      </c>
      <c r="DF55" s="17">
        <f t="shared" si="51"/>
        <v>118.95028232348987</v>
      </c>
      <c r="DG55" s="17">
        <f t="shared" si="52"/>
        <v>37.120318946734045</v>
      </c>
      <c r="DH55" s="17">
        <f t="shared" si="53"/>
        <v>62.430782995688659</v>
      </c>
      <c r="DI55" s="17">
        <f t="shared" si="54"/>
        <v>12.203940475638593</v>
      </c>
      <c r="DJ55">
        <v>0</v>
      </c>
      <c r="DK55">
        <v>548.44000000000005</v>
      </c>
      <c r="DL55">
        <f t="shared" si="70"/>
        <v>548.44000000000005</v>
      </c>
    </row>
    <row r="56" spans="1:116" x14ac:dyDescent="0.35">
      <c r="A56">
        <v>49</v>
      </c>
      <c r="B56">
        <v>2048</v>
      </c>
      <c r="C56" s="17">
        <f t="shared" si="55"/>
        <v>0.16844374391544203</v>
      </c>
      <c r="D56" s="17">
        <f t="shared" si="56"/>
        <v>0.41089889203096752</v>
      </c>
      <c r="E56" s="17">
        <f t="shared" si="57"/>
        <v>0.21688841500162254</v>
      </c>
      <c r="F56" s="17">
        <f t="shared" si="58"/>
        <v>0.79623105094803215</v>
      </c>
      <c r="G56" s="17">
        <f t="shared" si="59"/>
        <v>6.7683463909879005E-2</v>
      </c>
      <c r="Y56">
        <f t="shared" si="82"/>
        <v>90.599044252856686</v>
      </c>
      <c r="Z56">
        <f t="shared" si="83"/>
        <v>221.00581498147662</v>
      </c>
      <c r="AA56">
        <f t="shared" si="84"/>
        <v>116.65546402559241</v>
      </c>
      <c r="AB56">
        <v>92.09</v>
      </c>
      <c r="AC56">
        <f>Y56/GGDP!$G56</f>
        <v>0.31742360119422841</v>
      </c>
      <c r="AD56">
        <f>Z56/GGDP!$G56</f>
        <v>0.77431789987203636</v>
      </c>
      <c r="AE56">
        <f>AA56/GGDP!$G56</f>
        <v>0.40871510064323596</v>
      </c>
      <c r="AF56">
        <f>AB56/GGDP!$G56</f>
        <v>0.32264732674654895</v>
      </c>
      <c r="AI56">
        <v>2048</v>
      </c>
      <c r="AJ56" s="17">
        <f t="shared" si="60"/>
        <v>93.183079134022535</v>
      </c>
      <c r="AK56" s="31">
        <f>AJ56/GGDP!G56</f>
        <v>0.3264770483288576</v>
      </c>
      <c r="AM56" s="36">
        <v>162.51</v>
      </c>
      <c r="AN56" s="38">
        <f t="shared" si="71"/>
        <v>69.326920865977456</v>
      </c>
      <c r="AO56" s="39">
        <f>AM56/GGDP!G56</f>
        <v>0.56937145259617394</v>
      </c>
      <c r="AP56" s="33">
        <f t="shared" si="61"/>
        <v>2.0724088524199131</v>
      </c>
      <c r="AQ56" s="17">
        <f t="shared" si="62"/>
        <v>119.9826711788976</v>
      </c>
      <c r="AR56" s="6">
        <f>AQ56/GGDP!G56</f>
        <v>0.42037233262874918</v>
      </c>
      <c r="AT56">
        <v>2048</v>
      </c>
      <c r="AU56" s="36">
        <v>177.2</v>
      </c>
      <c r="AV56" s="36">
        <f t="shared" si="72"/>
        <v>57.217328821102384</v>
      </c>
      <c r="AW56" s="39">
        <f>AU56/GGDP!G56</f>
        <v>0.62083946464858797</v>
      </c>
      <c r="AX56" s="17">
        <f t="shared" si="63"/>
        <v>1.5368713782403733</v>
      </c>
      <c r="AY56" s="17">
        <f t="shared" si="64"/>
        <v>227.30926707153125</v>
      </c>
      <c r="AZ56" s="8">
        <f>AY56/GGDP!G56</f>
        <v>0.79640272956180802</v>
      </c>
      <c r="BB56">
        <v>2048</v>
      </c>
      <c r="BC56">
        <v>214.41</v>
      </c>
      <c r="BD56">
        <f t="shared" si="73"/>
        <v>-12.899267071531256</v>
      </c>
      <c r="BE56" s="4">
        <f>BC56/GGDP!G56</f>
        <v>0.75120874500735757</v>
      </c>
      <c r="BF56" s="17">
        <f t="shared" si="65"/>
        <v>1.0579018377359408</v>
      </c>
      <c r="BH56" s="17">
        <f t="shared" si="66"/>
        <v>37.442492234945071</v>
      </c>
      <c r="BK56" s="17">
        <f t="shared" si="67"/>
        <v>46.045312349213496</v>
      </c>
      <c r="BL56" s="36">
        <f t="shared" si="74"/>
        <v>8.6028201142684253</v>
      </c>
      <c r="BM56" s="8">
        <f>BK56/GGDP!G56</f>
        <v>0.16132475772270161</v>
      </c>
      <c r="BO56">
        <f t="shared" si="75"/>
        <v>1.2297608839787491</v>
      </c>
      <c r="BQ56" s="36">
        <f t="shared" si="76"/>
        <v>600.16531234921354</v>
      </c>
      <c r="BY56">
        <v>2048</v>
      </c>
      <c r="BZ56">
        <v>157.38999999999999</v>
      </c>
      <c r="CA56">
        <v>219.18</v>
      </c>
      <c r="CB56">
        <v>178.41</v>
      </c>
      <c r="CC56">
        <v>115.27</v>
      </c>
      <c r="CD56">
        <v>67.34</v>
      </c>
      <c r="CE56">
        <v>10.86</v>
      </c>
      <c r="CF56">
        <v>0</v>
      </c>
      <c r="CH56">
        <f t="shared" si="77"/>
        <v>554.98</v>
      </c>
      <c r="CI56">
        <f t="shared" si="78"/>
        <v>115.27</v>
      </c>
      <c r="CJ56">
        <f t="shared" si="79"/>
        <v>670.25</v>
      </c>
      <c r="CK56">
        <f t="shared" si="80"/>
        <v>78.2</v>
      </c>
      <c r="CL56">
        <f t="shared" si="81"/>
        <v>748.45</v>
      </c>
      <c r="CN56" s="17">
        <f t="shared" si="85"/>
        <v>193.11343809309361</v>
      </c>
      <c r="CO56" s="17">
        <f t="shared" si="85"/>
        <v>240.47089136938271</v>
      </c>
      <c r="CP56" s="17">
        <f t="shared" si="85"/>
        <v>184.39793321967389</v>
      </c>
      <c r="CQ56" s="17">
        <f t="shared" si="85"/>
        <v>46.045312349213511</v>
      </c>
      <c r="CR56" s="17">
        <f t="shared" si="85"/>
        <v>70.831534081770528</v>
      </c>
      <c r="CS56" s="17">
        <f t="shared" si="85"/>
        <v>13.590890886865894</v>
      </c>
      <c r="CT56" s="17">
        <f t="shared" si="85"/>
        <v>0</v>
      </c>
      <c r="CU56" s="17"/>
      <c r="CV56" s="17">
        <f t="shared" si="45"/>
        <v>617.98226268215012</v>
      </c>
      <c r="CW56" s="17">
        <f t="shared" si="46"/>
        <v>46.045312349213496</v>
      </c>
      <c r="CX56" s="17">
        <f t="shared" si="47"/>
        <v>664.02757503136343</v>
      </c>
      <c r="CY56" s="17">
        <f t="shared" si="48"/>
        <v>84.422424968636392</v>
      </c>
      <c r="CZ56" s="17">
        <f t="shared" si="49"/>
        <v>748.45</v>
      </c>
      <c r="DC56">
        <v>2048</v>
      </c>
      <c r="DD56" s="17">
        <f t="shared" si="69"/>
        <v>93.183079134022535</v>
      </c>
      <c r="DE56" s="17">
        <f t="shared" si="50"/>
        <v>227.30926707153125</v>
      </c>
      <c r="DF56" s="17">
        <f t="shared" si="51"/>
        <v>119.9826711788976</v>
      </c>
      <c r="DG56" s="17">
        <f t="shared" si="52"/>
        <v>37.442492234945071</v>
      </c>
      <c r="DH56" s="17">
        <f t="shared" si="53"/>
        <v>62.972629919799736</v>
      </c>
      <c r="DI56" s="17">
        <f t="shared" si="54"/>
        <v>12.30986046080386</v>
      </c>
      <c r="DJ56">
        <v>0</v>
      </c>
      <c r="DK56">
        <v>553.20000000000005</v>
      </c>
      <c r="DL56">
        <f t="shared" si="70"/>
        <v>553.20000000000005</v>
      </c>
    </row>
    <row r="57" spans="1:116" x14ac:dyDescent="0.35">
      <c r="A57">
        <v>50</v>
      </c>
      <c r="B57">
        <v>2049</v>
      </c>
      <c r="C57" s="17">
        <f t="shared" si="55"/>
        <v>0.16844374391544203</v>
      </c>
      <c r="D57" s="17">
        <f t="shared" si="56"/>
        <v>0.41089889203096752</v>
      </c>
      <c r="E57" s="17">
        <f t="shared" si="57"/>
        <v>0.21688841500162254</v>
      </c>
      <c r="F57" s="17">
        <f t="shared" si="58"/>
        <v>0.79623105094803215</v>
      </c>
      <c r="G57" s="17">
        <f t="shared" si="59"/>
        <v>6.7683463909879005E-2</v>
      </c>
      <c r="Y57">
        <f t="shared" si="82"/>
        <v>91.363862648845185</v>
      </c>
      <c r="Z57">
        <f t="shared" si="83"/>
        <v>222.87150036825076</v>
      </c>
      <c r="AA57">
        <f t="shared" si="84"/>
        <v>117.6402453289176</v>
      </c>
      <c r="AB57">
        <v>94.94</v>
      </c>
      <c r="AC57">
        <f>Y57/GGDP!$G57</f>
        <v>0.31315805535165447</v>
      </c>
      <c r="AD57">
        <f>Z57/GGDP!$G57</f>
        <v>0.76391259766324171</v>
      </c>
      <c r="AE57">
        <f>AA57/GGDP!$G57</f>
        <v>0.4032227774770098</v>
      </c>
      <c r="AF57">
        <f>AB57/GGDP!$G57</f>
        <v>0.32541559554413024</v>
      </c>
      <c r="AI57">
        <v>2049</v>
      </c>
      <c r="AJ57" s="17">
        <f t="shared" si="60"/>
        <v>93.969711418107636</v>
      </c>
      <c r="AK57" s="31">
        <f>AJ57/GGDP!G57</f>
        <v>0.32208984205006902</v>
      </c>
      <c r="AM57" s="36">
        <v>162.82</v>
      </c>
      <c r="AN57" s="38">
        <f t="shared" si="71"/>
        <v>68.850288581892357</v>
      </c>
      <c r="AO57" s="39">
        <f>AM57/GGDP!G57</f>
        <v>0.55808054841473864</v>
      </c>
      <c r="AP57" s="33">
        <f t="shared" si="61"/>
        <v>2.0705465161807659</v>
      </c>
      <c r="AQ57" s="17">
        <f t="shared" si="62"/>
        <v>120.99554007695514</v>
      </c>
      <c r="AR57" s="6">
        <f>AQ57/GGDP!G57</f>
        <v>0.41472335930404503</v>
      </c>
      <c r="AT57">
        <v>2049</v>
      </c>
      <c r="AU57" s="36">
        <v>178.31</v>
      </c>
      <c r="AV57" s="36">
        <f t="shared" si="72"/>
        <v>57.314459923044865</v>
      </c>
      <c r="AW57" s="39">
        <f>AU57/GGDP!G57</f>
        <v>0.61117395029991428</v>
      </c>
      <c r="AX57" s="17">
        <f t="shared" si="63"/>
        <v>1.5354902939725357</v>
      </c>
      <c r="AY57" s="17">
        <f t="shared" si="64"/>
        <v>229.22816489731579</v>
      </c>
      <c r="AZ57" s="8">
        <f>AY57/GGDP!G57</f>
        <v>0.78570065089054253</v>
      </c>
      <c r="BB57">
        <v>2049</v>
      </c>
      <c r="BC57">
        <v>214.77</v>
      </c>
      <c r="BD57">
        <f t="shared" si="73"/>
        <v>-14.458164897315783</v>
      </c>
      <c r="BE57" s="4">
        <f>BC57/GGDP!G57</f>
        <v>0.73614395886889461</v>
      </c>
      <c r="BF57" s="17">
        <f t="shared" si="65"/>
        <v>1.0569511715932176</v>
      </c>
      <c r="BH57" s="17">
        <f t="shared" si="66"/>
        <v>37.758574011404193</v>
      </c>
      <c r="BK57" s="17">
        <f t="shared" si="67"/>
        <v>46.392290185608125</v>
      </c>
      <c r="BL57" s="36">
        <f t="shared" si="74"/>
        <v>8.6337161742039328</v>
      </c>
      <c r="BM57" s="8">
        <f>BK57/GGDP!G57</f>
        <v>0.15901384810833977</v>
      </c>
      <c r="BO57">
        <f t="shared" si="75"/>
        <v>1.2286557795216604</v>
      </c>
      <c r="BQ57" s="36">
        <f t="shared" si="76"/>
        <v>602.29229018560807</v>
      </c>
      <c r="BY57">
        <v>2049</v>
      </c>
      <c r="BZ57">
        <v>157.66999999999999</v>
      </c>
      <c r="CA57">
        <v>219.28</v>
      </c>
      <c r="CB57">
        <v>179.47</v>
      </c>
      <c r="CC57">
        <v>119.1</v>
      </c>
      <c r="CD57">
        <v>67.67</v>
      </c>
      <c r="CE57">
        <v>10.9</v>
      </c>
      <c r="CF57">
        <v>0</v>
      </c>
      <c r="CH57">
        <f t="shared" si="77"/>
        <v>556.41999999999996</v>
      </c>
      <c r="CI57">
        <f t="shared" si="78"/>
        <v>119.1</v>
      </c>
      <c r="CJ57">
        <f t="shared" si="79"/>
        <v>675.52</v>
      </c>
      <c r="CK57">
        <f t="shared" si="80"/>
        <v>78.570000000000007</v>
      </c>
      <c r="CL57">
        <f t="shared" si="81"/>
        <v>754.09</v>
      </c>
      <c r="CN57" s="17">
        <f t="shared" si="85"/>
        <v>194.56865860327471</v>
      </c>
      <c r="CO57" s="17">
        <f t="shared" si="85"/>
        <v>242.2829774503812</v>
      </c>
      <c r="CP57" s="17">
        <f t="shared" si="85"/>
        <v>185.78747740212955</v>
      </c>
      <c r="CQ57" s="17">
        <f t="shared" si="85"/>
        <v>46.392290185608147</v>
      </c>
      <c r="CR57" s="17">
        <f t="shared" si="85"/>
        <v>71.365290314279292</v>
      </c>
      <c r="CS57" s="17">
        <f t="shared" si="85"/>
        <v>13.693306044327212</v>
      </c>
      <c r="CT57" s="17">
        <f t="shared" si="85"/>
        <v>0</v>
      </c>
      <c r="CU57" s="17"/>
      <c r="CV57" s="17">
        <f t="shared" si="45"/>
        <v>622.63911345578538</v>
      </c>
      <c r="CW57" s="17">
        <f t="shared" si="46"/>
        <v>46.392290185608125</v>
      </c>
      <c r="CX57" s="17">
        <f t="shared" si="47"/>
        <v>669.03140364139324</v>
      </c>
      <c r="CY57" s="17">
        <f t="shared" si="48"/>
        <v>85.058596358606479</v>
      </c>
      <c r="CZ57" s="17">
        <f t="shared" si="49"/>
        <v>754.09</v>
      </c>
      <c r="DC57">
        <v>2049</v>
      </c>
      <c r="DD57" s="17">
        <f t="shared" si="69"/>
        <v>93.969711418107636</v>
      </c>
      <c r="DE57" s="17">
        <f t="shared" si="50"/>
        <v>229.22816489731579</v>
      </c>
      <c r="DF57" s="17">
        <f t="shared" si="51"/>
        <v>120.99554007695514</v>
      </c>
      <c r="DG57" s="17">
        <f t="shared" si="52"/>
        <v>37.758574011404193</v>
      </c>
      <c r="DH57" s="17">
        <f t="shared" si="53"/>
        <v>63.504231839043143</v>
      </c>
      <c r="DI57" s="17">
        <f t="shared" si="54"/>
        <v>12.413777757173984</v>
      </c>
      <c r="DJ57">
        <v>0</v>
      </c>
      <c r="DK57">
        <v>557.86999999999989</v>
      </c>
      <c r="DL57">
        <f t="shared" si="70"/>
        <v>557.86999999999978</v>
      </c>
    </row>
    <row r="58" spans="1:116" x14ac:dyDescent="0.35">
      <c r="A58">
        <v>51</v>
      </c>
      <c r="B58">
        <v>2050</v>
      </c>
      <c r="C58" s="17">
        <f t="shared" si="55"/>
        <v>0.16844374391544203</v>
      </c>
      <c r="D58" s="17">
        <f t="shared" si="56"/>
        <v>0.41089889203096752</v>
      </c>
      <c r="E58" s="17">
        <f t="shared" si="57"/>
        <v>0.21688841500162254</v>
      </c>
      <c r="F58" s="17">
        <f t="shared" si="58"/>
        <v>0.79623105094803215</v>
      </c>
      <c r="G58" s="17">
        <f t="shared" si="59"/>
        <v>6.7683463909879005E-2</v>
      </c>
      <c r="Y58">
        <f t="shared" si="82"/>
        <v>92.109028323737633</v>
      </c>
      <c r="Z58">
        <f t="shared" si="83"/>
        <v>224.68924523116786</v>
      </c>
      <c r="AA58">
        <f t="shared" si="84"/>
        <v>118.59972175935226</v>
      </c>
      <c r="AB58">
        <v>97.77</v>
      </c>
      <c r="AC58">
        <f>Y58/GGDP!$G58</f>
        <v>0.30898701215611413</v>
      </c>
      <c r="AD58">
        <f>Z58/GGDP!$G58</f>
        <v>0.75373782365369957</v>
      </c>
      <c r="AE58">
        <f>AA58/GGDP!$G58</f>
        <v>0.39785213605955133</v>
      </c>
      <c r="AF58">
        <f>AB58/GGDP!$G58</f>
        <v>0.3279771888627977</v>
      </c>
      <c r="AI58">
        <v>2050</v>
      </c>
      <c r="AJ58" s="17">
        <f t="shared" si="60"/>
        <v>94.736130452922907</v>
      </c>
      <c r="AK58" s="31">
        <f>AJ58/GGDP!G58</f>
        <v>0.31779983379041565</v>
      </c>
      <c r="AM58" s="36">
        <v>163.18</v>
      </c>
      <c r="AN58" s="38">
        <f t="shared" si="71"/>
        <v>68.443869547077099</v>
      </c>
      <c r="AO58" s="39">
        <f>AM58/GGDP!G58</f>
        <v>0.54740020127473998</v>
      </c>
      <c r="AP58" s="33">
        <f t="shared" si="61"/>
        <v>2.0692654311409626</v>
      </c>
      <c r="AQ58" s="17">
        <f t="shared" si="62"/>
        <v>121.98238236521254</v>
      </c>
      <c r="AR58" s="6">
        <f>AQ58/GGDP!G58</f>
        <v>0.40919953829323225</v>
      </c>
      <c r="AT58">
        <v>2050</v>
      </c>
      <c r="AU58" s="36">
        <v>179.42</v>
      </c>
      <c r="AV58" s="36">
        <f t="shared" si="72"/>
        <v>57.437617634787443</v>
      </c>
      <c r="AW58" s="39">
        <f>AU58/GGDP!G58</f>
        <v>0.60187856424018782</v>
      </c>
      <c r="AX58" s="17">
        <f t="shared" si="63"/>
        <v>1.5345402580139134</v>
      </c>
      <c r="AY58" s="17">
        <f t="shared" si="64"/>
        <v>231.09775485605672</v>
      </c>
      <c r="AZ58" s="8">
        <f>AY58/GGDP!G58</f>
        <v>0.77523567546479943</v>
      </c>
      <c r="BB58">
        <v>2050</v>
      </c>
      <c r="BC58">
        <v>215.05</v>
      </c>
      <c r="BD58">
        <f t="shared" si="73"/>
        <v>-16.047754856056713</v>
      </c>
      <c r="BE58" s="4">
        <f>BC58/GGDP!G58</f>
        <v>0.72140221402214022</v>
      </c>
      <c r="BF58" s="17">
        <f t="shared" si="65"/>
        <v>1.0562972165513245</v>
      </c>
      <c r="BH58" s="17">
        <f t="shared" si="66"/>
        <v>38.066533772194148</v>
      </c>
      <c r="BK58" s="17">
        <f t="shared" si="67"/>
        <v>46.741728857721874</v>
      </c>
      <c r="BL58" s="36">
        <f t="shared" si="74"/>
        <v>8.6751950855277258</v>
      </c>
      <c r="BM58" s="8">
        <f>BK58/GGDP!G58</f>
        <v>0.15679882206548765</v>
      </c>
      <c r="BO58">
        <f t="shared" si="75"/>
        <v>1.2278955876950519</v>
      </c>
      <c r="BQ58" s="36">
        <f t="shared" si="76"/>
        <v>604.391728857722</v>
      </c>
      <c r="BY58">
        <v>2050</v>
      </c>
      <c r="BZ58">
        <v>158</v>
      </c>
      <c r="CA58">
        <v>219.31</v>
      </c>
      <c r="CB58">
        <v>180.54</v>
      </c>
      <c r="CC58">
        <v>122.95</v>
      </c>
      <c r="CD58">
        <v>68.010000000000005</v>
      </c>
      <c r="CE58">
        <v>10.96</v>
      </c>
      <c r="CF58">
        <v>0</v>
      </c>
      <c r="CH58">
        <f t="shared" si="77"/>
        <v>557.85</v>
      </c>
      <c r="CI58">
        <f t="shared" si="78"/>
        <v>122.95</v>
      </c>
      <c r="CJ58">
        <f t="shared" si="79"/>
        <v>680.80000000000007</v>
      </c>
      <c r="CK58">
        <f t="shared" si="80"/>
        <v>78.97</v>
      </c>
      <c r="CL58">
        <f t="shared" si="81"/>
        <v>759.7700000000001</v>
      </c>
      <c r="CN58" s="17">
        <f t="shared" si="85"/>
        <v>196.03419982629399</v>
      </c>
      <c r="CO58" s="17">
        <f t="shared" si="85"/>
        <v>244.10791520571303</v>
      </c>
      <c r="CP58" s="17">
        <f t="shared" si="85"/>
        <v>187.18687650786509</v>
      </c>
      <c r="CQ58" s="17">
        <f t="shared" si="85"/>
        <v>46.741728857721895</v>
      </c>
      <c r="CR58" s="17">
        <f t="shared" si="85"/>
        <v>71.902832051983168</v>
      </c>
      <c r="CS58" s="17">
        <f t="shared" si="85"/>
        <v>13.796447550423009</v>
      </c>
      <c r="CT58" s="17">
        <f t="shared" si="85"/>
        <v>0</v>
      </c>
      <c r="CU58" s="17"/>
      <c r="CV58" s="17">
        <f t="shared" si="45"/>
        <v>627.32899153987205</v>
      </c>
      <c r="CW58" s="17">
        <f t="shared" si="46"/>
        <v>46.741728857721874</v>
      </c>
      <c r="CX58" s="17">
        <f t="shared" si="47"/>
        <v>674.07072039759362</v>
      </c>
      <c r="CY58" s="17">
        <f t="shared" si="48"/>
        <v>85.699279602406151</v>
      </c>
      <c r="CZ58" s="17">
        <f t="shared" si="49"/>
        <v>759.7700000000001</v>
      </c>
      <c r="DC58">
        <v>2050</v>
      </c>
      <c r="DD58" s="17">
        <f t="shared" si="69"/>
        <v>94.736130452922907</v>
      </c>
      <c r="DE58" s="17">
        <f t="shared" si="50"/>
        <v>231.09775485605672</v>
      </c>
      <c r="DF58" s="17">
        <f t="shared" si="51"/>
        <v>121.98238236521254</v>
      </c>
      <c r="DG58" s="17">
        <f t="shared" si="52"/>
        <v>38.066533772194148</v>
      </c>
      <c r="DH58" s="17">
        <f t="shared" si="53"/>
        <v>64.022173751796387</v>
      </c>
      <c r="DI58" s="17">
        <f t="shared" si="54"/>
        <v>12.515024801817257</v>
      </c>
      <c r="DJ58">
        <v>0</v>
      </c>
      <c r="DK58">
        <v>562.41999999999996</v>
      </c>
      <c r="DL58">
        <f t="shared" si="70"/>
        <v>562.41999999999996</v>
      </c>
    </row>
    <row r="59" spans="1:116" x14ac:dyDescent="0.35">
      <c r="A59">
        <v>52</v>
      </c>
      <c r="B59">
        <v>2051</v>
      </c>
      <c r="C59" s="17">
        <f t="shared" si="55"/>
        <v>0.16844374391544203</v>
      </c>
      <c r="D59" s="17">
        <f t="shared" si="56"/>
        <v>0.41089889203096752</v>
      </c>
      <c r="E59" s="17">
        <f t="shared" si="57"/>
        <v>0.21688841500162254</v>
      </c>
      <c r="F59" s="17">
        <f t="shared" si="58"/>
        <v>0.79623105094803215</v>
      </c>
      <c r="G59" s="17">
        <f t="shared" si="59"/>
        <v>6.7683463909879005E-2</v>
      </c>
      <c r="Y59">
        <f t="shared" si="82"/>
        <v>92.842729911324028</v>
      </c>
      <c r="Z59">
        <f t="shared" si="83"/>
        <v>226.47902478850159</v>
      </c>
      <c r="AA59">
        <f t="shared" si="84"/>
        <v>119.54443701393407</v>
      </c>
      <c r="AB59">
        <v>100.57</v>
      </c>
      <c r="AC59">
        <f>Y59/GGDP!$G59</f>
        <v>0.30495230714837912</v>
      </c>
      <c r="AD59">
        <f>Z59/GGDP!$G59</f>
        <v>0.74389563077188903</v>
      </c>
      <c r="AE59">
        <f>AA59/GGDP!$G59</f>
        <v>0.39265704389533279</v>
      </c>
      <c r="AF59">
        <f>AB59/GGDP!$G59</f>
        <v>0.33033338807685991</v>
      </c>
      <c r="AI59">
        <v>2051</v>
      </c>
      <c r="AJ59" s="17">
        <f t="shared" si="60"/>
        <v>95.490758425664083</v>
      </c>
      <c r="AK59" s="31">
        <f>AJ59/GGDP!G59</f>
        <v>0.3136500523096209</v>
      </c>
      <c r="AM59" s="36">
        <v>163.6</v>
      </c>
      <c r="AN59" s="38">
        <f t="shared" si="71"/>
        <v>68.109241574335911</v>
      </c>
      <c r="AO59" s="39">
        <f>AM59/GGDP!G59</f>
        <v>0.53736245688947282</v>
      </c>
      <c r="AP59" s="33">
        <f t="shared" si="61"/>
        <v>2.0682332419094536</v>
      </c>
      <c r="AQ59" s="17">
        <f t="shared" si="62"/>
        <v>122.95404246441981</v>
      </c>
      <c r="AR59" s="6">
        <f>AQ59/GGDP!G59</f>
        <v>0.40385627349127878</v>
      </c>
      <c r="AT59">
        <v>2051</v>
      </c>
      <c r="AU59" s="36">
        <v>180.55</v>
      </c>
      <c r="AV59" s="36">
        <f t="shared" si="72"/>
        <v>57.595957535580197</v>
      </c>
      <c r="AW59" s="39">
        <f>AU59/GGDP!G59</f>
        <v>0.59303662341928076</v>
      </c>
      <c r="AX59" s="17">
        <f t="shared" si="63"/>
        <v>1.5337747999408202</v>
      </c>
      <c r="AY59" s="17">
        <f t="shared" si="64"/>
        <v>232.93858189235547</v>
      </c>
      <c r="AZ59" s="8">
        <f>AY59/GGDP!G59</f>
        <v>0.76511276693169805</v>
      </c>
      <c r="BB59">
        <v>2051</v>
      </c>
      <c r="BC59">
        <v>215.24</v>
      </c>
      <c r="BD59">
        <f t="shared" si="73"/>
        <v>-17.698581892355463</v>
      </c>
      <c r="BE59" s="4">
        <f>BC59/GGDP!G59</f>
        <v>0.70697979963869273</v>
      </c>
      <c r="BF59" s="17">
        <f t="shared" si="65"/>
        <v>1.0557703152675213</v>
      </c>
      <c r="BH59" s="17">
        <f t="shared" si="66"/>
        <v>38.369755690510409</v>
      </c>
      <c r="BK59" s="17">
        <f t="shared" si="67"/>
        <v>47.090552320905829</v>
      </c>
      <c r="BL59" s="36">
        <f t="shared" si="74"/>
        <v>8.7207966303954194</v>
      </c>
      <c r="BM59" s="8">
        <f>BK59/GGDP!G59</f>
        <v>0.15467417415308204</v>
      </c>
      <c r="BO59">
        <f t="shared" si="75"/>
        <v>1.227283089856948</v>
      </c>
      <c r="BQ59" s="36">
        <f t="shared" si="76"/>
        <v>606.48055232090587</v>
      </c>
      <c r="BY59">
        <v>2051</v>
      </c>
      <c r="BZ59">
        <v>158.4</v>
      </c>
      <c r="CA59">
        <v>219.26</v>
      </c>
      <c r="CB59">
        <v>181.62</v>
      </c>
      <c r="CC59">
        <v>126.8</v>
      </c>
      <c r="CD59">
        <v>68.34</v>
      </c>
      <c r="CE59">
        <v>11.02</v>
      </c>
      <c r="CF59">
        <v>0</v>
      </c>
      <c r="CH59">
        <f t="shared" si="77"/>
        <v>559.28</v>
      </c>
      <c r="CI59">
        <f t="shared" si="78"/>
        <v>126.8</v>
      </c>
      <c r="CJ59">
        <f t="shared" si="79"/>
        <v>686.07999999999993</v>
      </c>
      <c r="CK59">
        <f t="shared" si="80"/>
        <v>79.36</v>
      </c>
      <c r="CL59">
        <f t="shared" si="81"/>
        <v>765.43999999999994</v>
      </c>
      <c r="CN59" s="17">
        <f t="shared" si="85"/>
        <v>197.49716087110369</v>
      </c>
      <c r="CO59" s="17">
        <f t="shared" si="85"/>
        <v>245.92964004246147</v>
      </c>
      <c r="CP59" s="17">
        <f t="shared" si="85"/>
        <v>188.58381188278062</v>
      </c>
      <c r="CQ59" s="17">
        <f t="shared" si="85"/>
        <v>47.09055232090585</v>
      </c>
      <c r="CR59" s="17">
        <f t="shared" si="85"/>
        <v>72.439427413388245</v>
      </c>
      <c r="CS59" s="17">
        <f t="shared" si="85"/>
        <v>13.899407469360183</v>
      </c>
      <c r="CT59" s="17">
        <f t="shared" si="85"/>
        <v>0</v>
      </c>
      <c r="CU59" s="17"/>
      <c r="CV59" s="17">
        <f t="shared" si="45"/>
        <v>632.01061279634564</v>
      </c>
      <c r="CW59" s="17">
        <f t="shared" si="46"/>
        <v>47.090552320905829</v>
      </c>
      <c r="CX59" s="17">
        <f t="shared" si="47"/>
        <v>679.10116511725118</v>
      </c>
      <c r="CY59" s="17">
        <f t="shared" si="48"/>
        <v>86.338834882748401</v>
      </c>
      <c r="CZ59" s="17">
        <f t="shared" si="49"/>
        <v>765.43999999999994</v>
      </c>
      <c r="DC59">
        <v>2051</v>
      </c>
      <c r="DD59" s="17">
        <f t="shared" si="69"/>
        <v>95.490758425664083</v>
      </c>
      <c r="DE59" s="17">
        <f t="shared" si="50"/>
        <v>232.93858189235547</v>
      </c>
      <c r="DF59" s="17">
        <f t="shared" si="51"/>
        <v>122.95404246441981</v>
      </c>
      <c r="DG59" s="17">
        <f t="shared" si="52"/>
        <v>38.369755690510409</v>
      </c>
      <c r="DH59" s="17">
        <f t="shared" si="53"/>
        <v>64.532147327430337</v>
      </c>
      <c r="DI59" s="17">
        <f t="shared" si="54"/>
        <v>12.614714199619861</v>
      </c>
      <c r="DJ59">
        <v>0</v>
      </c>
      <c r="DK59">
        <v>566.9</v>
      </c>
      <c r="DL59">
        <f t="shared" si="70"/>
        <v>566.9</v>
      </c>
    </row>
    <row r="60" spans="1:116" x14ac:dyDescent="0.35">
      <c r="A60">
        <v>53</v>
      </c>
      <c r="B60">
        <v>2052</v>
      </c>
      <c r="C60" s="17">
        <f t="shared" si="55"/>
        <v>0.16844374391544203</v>
      </c>
      <c r="D60" s="17">
        <f t="shared" si="56"/>
        <v>0.41089889203096752</v>
      </c>
      <c r="E60" s="17">
        <f t="shared" si="57"/>
        <v>0.21688841500162254</v>
      </c>
      <c r="F60" s="17">
        <f t="shared" si="58"/>
        <v>0.79623105094803215</v>
      </c>
      <c r="G60" s="17">
        <f t="shared" si="59"/>
        <v>6.7683463909879005E-2</v>
      </c>
      <c r="Y60">
        <f t="shared" si="82"/>
        <v>93.560054231330383</v>
      </c>
      <c r="Z60">
        <f t="shared" si="83"/>
        <v>228.22885390928775</v>
      </c>
      <c r="AA60">
        <f t="shared" si="84"/>
        <v>120.46806487444042</v>
      </c>
      <c r="AB60">
        <v>103.35</v>
      </c>
      <c r="AC60">
        <f>Y60/GGDP!$G60</f>
        <v>0.30102009018799392</v>
      </c>
      <c r="AD60">
        <f>Z60/GGDP!$G60</f>
        <v>0.73430344554321847</v>
      </c>
      <c r="AE60">
        <f>AA60/GGDP!$G60</f>
        <v>0.38759391549319655</v>
      </c>
      <c r="AF60">
        <f>AB60/GGDP!$G60</f>
        <v>0.33251825874328367</v>
      </c>
      <c r="AI60">
        <v>2052</v>
      </c>
      <c r="AJ60" s="17">
        <f t="shared" si="60"/>
        <v>96.228542024013734</v>
      </c>
      <c r="AK60" s="31">
        <f>AJ60/GGDP!G60</f>
        <v>0.30960568200512767</v>
      </c>
      <c r="AM60" s="36">
        <v>164.07</v>
      </c>
      <c r="AN60" s="38">
        <f t="shared" si="71"/>
        <v>67.841457975986259</v>
      </c>
      <c r="AO60" s="39">
        <f>AM60/GGDP!G60</f>
        <v>0.52787876837939574</v>
      </c>
      <c r="AP60" s="33">
        <f t="shared" si="61"/>
        <v>2.0675522828565169</v>
      </c>
      <c r="AQ60" s="17">
        <f t="shared" si="62"/>
        <v>123.90401372212695</v>
      </c>
      <c r="AR60" s="6">
        <f>AQ60/GGDP!G60</f>
        <v>0.39864873627659003</v>
      </c>
      <c r="AT60">
        <v>2052</v>
      </c>
      <c r="AU60" s="36">
        <v>181.68</v>
      </c>
      <c r="AV60" s="36">
        <f t="shared" si="72"/>
        <v>57.775986277873059</v>
      </c>
      <c r="AW60" s="39">
        <f>AU60/GGDP!G60</f>
        <v>0.58453717705350539</v>
      </c>
      <c r="AX60" s="17">
        <f t="shared" si="63"/>
        <v>1.5332698095876911</v>
      </c>
      <c r="AY60" s="17">
        <f t="shared" si="64"/>
        <v>234.73831903945117</v>
      </c>
      <c r="AZ60" s="8">
        <f>AY60/GGDP!G60</f>
        <v>0.7552469966843125</v>
      </c>
      <c r="BB60">
        <v>2052</v>
      </c>
      <c r="BC60">
        <v>215.35</v>
      </c>
      <c r="BD60">
        <f t="shared" si="73"/>
        <v>-19.388319039451176</v>
      </c>
      <c r="BE60" s="4">
        <f>BC60/GGDP!G60</f>
        <v>0.69286702487049967</v>
      </c>
      <c r="BF60" s="17">
        <f t="shared" si="65"/>
        <v>1.0554227063327866</v>
      </c>
      <c r="BH60" s="17">
        <f t="shared" si="66"/>
        <v>38.666209262435686</v>
      </c>
      <c r="BK60" s="17">
        <f t="shared" si="67"/>
        <v>47.438760575160025</v>
      </c>
      <c r="BL60" s="36">
        <f t="shared" si="74"/>
        <v>8.7725513127243389</v>
      </c>
      <c r="BM60" s="8">
        <f>BK60/GGDP!G60</f>
        <v>0.15262945392735119</v>
      </c>
      <c r="BO60">
        <f t="shared" si="75"/>
        <v>1.2268790109002718</v>
      </c>
      <c r="BQ60" s="36">
        <f t="shared" si="76"/>
        <v>608.53876057516004</v>
      </c>
      <c r="BY60">
        <v>2052</v>
      </c>
      <c r="BZ60">
        <v>158.84</v>
      </c>
      <c r="CA60">
        <v>219.13</v>
      </c>
      <c r="CB60">
        <v>182.71</v>
      </c>
      <c r="CC60">
        <v>130.66999999999999</v>
      </c>
      <c r="CD60">
        <v>68.67</v>
      </c>
      <c r="CE60">
        <v>11.08</v>
      </c>
      <c r="CF60">
        <v>0</v>
      </c>
      <c r="CH60">
        <f t="shared" si="77"/>
        <v>560.68000000000006</v>
      </c>
      <c r="CI60">
        <f t="shared" si="78"/>
        <v>130.66999999999999</v>
      </c>
      <c r="CJ60">
        <f t="shared" si="79"/>
        <v>691.35</v>
      </c>
      <c r="CK60">
        <f t="shared" si="80"/>
        <v>79.75</v>
      </c>
      <c r="CL60">
        <f t="shared" si="81"/>
        <v>771.1</v>
      </c>
      <c r="CN60" s="17">
        <f t="shared" si="85"/>
        <v>198.95754173770388</v>
      </c>
      <c r="CO60" s="17">
        <f t="shared" si="85"/>
        <v>247.74815196062664</v>
      </c>
      <c r="CP60" s="17">
        <f t="shared" si="85"/>
        <v>189.97828352687625</v>
      </c>
      <c r="CQ60" s="17">
        <f t="shared" si="85"/>
        <v>47.438760575160046</v>
      </c>
      <c r="CR60" s="17">
        <f t="shared" si="85"/>
        <v>72.975076398494565</v>
      </c>
      <c r="CS60" s="17">
        <f t="shared" si="85"/>
        <v>14.00218580113874</v>
      </c>
      <c r="CT60" s="17">
        <f t="shared" si="85"/>
        <v>0</v>
      </c>
      <c r="CU60" s="17"/>
      <c r="CV60" s="17">
        <f t="shared" si="45"/>
        <v>636.68397722520672</v>
      </c>
      <c r="CW60" s="17">
        <f t="shared" si="46"/>
        <v>47.438760575160025</v>
      </c>
      <c r="CX60" s="17">
        <f t="shared" si="47"/>
        <v>684.12273780036639</v>
      </c>
      <c r="CY60" s="17">
        <f t="shared" si="48"/>
        <v>86.977262199633287</v>
      </c>
      <c r="CZ60" s="17">
        <f t="shared" si="49"/>
        <v>771.1</v>
      </c>
      <c r="DC60">
        <v>2052</v>
      </c>
      <c r="DD60" s="17">
        <f t="shared" si="69"/>
        <v>96.228542024013734</v>
      </c>
      <c r="DE60" s="17">
        <f t="shared" si="50"/>
        <v>234.73831903945117</v>
      </c>
      <c r="DF60" s="17">
        <f t="shared" si="51"/>
        <v>123.90401372212695</v>
      </c>
      <c r="DG60" s="17">
        <f t="shared" si="52"/>
        <v>38.666209262435686</v>
      </c>
      <c r="DH60" s="17">
        <f t="shared" si="53"/>
        <v>65.030737564322465</v>
      </c>
      <c r="DI60" s="17">
        <f t="shared" si="54"/>
        <v>12.71217838765009</v>
      </c>
      <c r="DJ60">
        <v>0</v>
      </c>
      <c r="DK60">
        <v>571.28000000000009</v>
      </c>
      <c r="DL60">
        <f t="shared" si="70"/>
        <v>571.28</v>
      </c>
    </row>
    <row r="61" spans="1:116" x14ac:dyDescent="0.35">
      <c r="A61">
        <v>54</v>
      </c>
      <c r="B61">
        <v>2053</v>
      </c>
      <c r="C61" s="17">
        <f t="shared" si="55"/>
        <v>0.16844374391544203</v>
      </c>
      <c r="D61" s="17">
        <f t="shared" si="56"/>
        <v>0.41089889203096752</v>
      </c>
      <c r="E61" s="17">
        <f t="shared" si="57"/>
        <v>0.21688841500162254</v>
      </c>
      <c r="F61" s="17">
        <f t="shared" si="58"/>
        <v>0.79623105094803215</v>
      </c>
      <c r="G61" s="17">
        <f t="shared" si="59"/>
        <v>6.7683463909879005E-2</v>
      </c>
      <c r="Y61">
        <f t="shared" si="82"/>
        <v>94.257725830240659</v>
      </c>
      <c r="Z61">
        <f t="shared" si="83"/>
        <v>229.93074250621663</v>
      </c>
      <c r="AA61">
        <f t="shared" si="84"/>
        <v>121.36638786205611</v>
      </c>
      <c r="AB61">
        <v>106.11</v>
      </c>
      <c r="AC61">
        <f>Y61/GGDP!$G61</f>
        <v>0.29717424122025554</v>
      </c>
      <c r="AD61">
        <f>Z61/GGDP!$G61</f>
        <v>0.72492194497199269</v>
      </c>
      <c r="AE61">
        <f>AA61/GGDP!$G61</f>
        <v>0.38264199464674986</v>
      </c>
      <c r="AF61">
        <f>AB61/GGDP!$G61</f>
        <v>0.33454190049813987</v>
      </c>
      <c r="AI61">
        <v>2053</v>
      </c>
      <c r="AJ61" s="17">
        <f t="shared" si="60"/>
        <v>96.946112373093499</v>
      </c>
      <c r="AK61" s="31">
        <f>AJ61/GGDP!G61</f>
        <v>0.30565014305155902</v>
      </c>
      <c r="AM61" s="36">
        <v>164.59</v>
      </c>
      <c r="AN61" s="38">
        <f t="shared" si="71"/>
        <v>67.643887626906505</v>
      </c>
      <c r="AO61" s="39">
        <f>AM61/GGDP!G61</f>
        <v>0.51891670344914564</v>
      </c>
      <c r="AP61" s="33">
        <f t="shared" si="61"/>
        <v>2.0673126306808789</v>
      </c>
      <c r="AQ61" s="17">
        <f t="shared" si="62"/>
        <v>124.82795837003383</v>
      </c>
      <c r="AR61" s="6">
        <f>AQ61/GGDP!G61</f>
        <v>0.39355557844137029</v>
      </c>
      <c r="AT61">
        <v>2053</v>
      </c>
      <c r="AU61" s="36">
        <v>182.81</v>
      </c>
      <c r="AV61" s="36">
        <f t="shared" si="72"/>
        <v>57.982041629966176</v>
      </c>
      <c r="AW61" s="39">
        <f>AU61/GGDP!G61</f>
        <v>0.57636042625638439</v>
      </c>
      <c r="AX61" s="17">
        <f t="shared" si="63"/>
        <v>1.5330920866595916</v>
      </c>
      <c r="AY61" s="17">
        <f t="shared" si="64"/>
        <v>236.48874831950303</v>
      </c>
      <c r="AZ61" s="8">
        <f>AY61/GGDP!G61</f>
        <v>0.74559792016994464</v>
      </c>
      <c r="BB61">
        <v>2053</v>
      </c>
      <c r="BC61">
        <v>215.37</v>
      </c>
      <c r="BD61">
        <f t="shared" si="73"/>
        <v>-21.118748319503027</v>
      </c>
      <c r="BE61" s="4">
        <f>BC61/GGDP!G61</f>
        <v>0.67901507030708119</v>
      </c>
      <c r="BF61" s="17">
        <f t="shared" si="65"/>
        <v>1.0553003711686955</v>
      </c>
      <c r="BH61" s="17">
        <f t="shared" si="66"/>
        <v>38.954540818691761</v>
      </c>
      <c r="BK61" s="17">
        <f t="shared" si="67"/>
        <v>47.786968829414207</v>
      </c>
      <c r="BL61" s="36">
        <f t="shared" si="74"/>
        <v>8.8324280107224453</v>
      </c>
      <c r="BM61" s="8">
        <f>BK61/GGDP!G61</f>
        <v>0.1506619863465988</v>
      </c>
      <c r="BO61">
        <f t="shared" si="75"/>
        <v>1.2267368020542635</v>
      </c>
      <c r="BQ61" s="36">
        <f t="shared" si="76"/>
        <v>610.55696882941425</v>
      </c>
      <c r="BY61">
        <v>2053</v>
      </c>
      <c r="BZ61">
        <v>159.33000000000001</v>
      </c>
      <c r="CA61">
        <v>218.92</v>
      </c>
      <c r="CB61">
        <v>183.8</v>
      </c>
      <c r="CC61">
        <v>134.55000000000001</v>
      </c>
      <c r="CD61">
        <v>69</v>
      </c>
      <c r="CE61">
        <v>11.16</v>
      </c>
      <c r="CF61">
        <v>0</v>
      </c>
      <c r="CH61">
        <f t="shared" si="77"/>
        <v>562.04999999999995</v>
      </c>
      <c r="CI61">
        <f t="shared" si="78"/>
        <v>134.55000000000001</v>
      </c>
      <c r="CJ61">
        <f t="shared" si="79"/>
        <v>696.59999999999991</v>
      </c>
      <c r="CK61">
        <f t="shared" si="80"/>
        <v>80.16</v>
      </c>
      <c r="CL61">
        <f t="shared" si="81"/>
        <v>776.75999999999988</v>
      </c>
      <c r="CN61" s="17">
        <f t="shared" si="85"/>
        <v>200.41792260430404</v>
      </c>
      <c r="CO61" s="17">
        <f t="shared" si="85"/>
        <v>249.56666387879176</v>
      </c>
      <c r="CP61" s="17">
        <f t="shared" si="85"/>
        <v>191.3727551709718</v>
      </c>
      <c r="CQ61" s="17">
        <f t="shared" si="85"/>
        <v>47.786968829414228</v>
      </c>
      <c r="CR61" s="17">
        <f t="shared" si="85"/>
        <v>73.510725383600857</v>
      </c>
      <c r="CS61" s="17">
        <f t="shared" si="85"/>
        <v>14.104964132917296</v>
      </c>
      <c r="CT61" s="17">
        <f t="shared" si="85"/>
        <v>0</v>
      </c>
      <c r="CU61" s="17"/>
      <c r="CV61" s="17">
        <f t="shared" si="45"/>
        <v>641.35734165406745</v>
      </c>
      <c r="CW61" s="17">
        <f t="shared" si="46"/>
        <v>47.786968829414207</v>
      </c>
      <c r="CX61" s="17">
        <f t="shared" si="47"/>
        <v>689.14431048348138</v>
      </c>
      <c r="CY61" s="17">
        <f t="shared" si="48"/>
        <v>87.615689516518145</v>
      </c>
      <c r="CZ61" s="17">
        <f t="shared" si="49"/>
        <v>776.75999999999988</v>
      </c>
      <c r="DC61">
        <v>2053</v>
      </c>
      <c r="DD61" s="17">
        <f t="shared" si="69"/>
        <v>96.946112373093499</v>
      </c>
      <c r="DE61" s="17">
        <f t="shared" si="50"/>
        <v>236.48874831950303</v>
      </c>
      <c r="DF61" s="17">
        <f t="shared" si="51"/>
        <v>124.82795837003383</v>
      </c>
      <c r="DG61" s="17">
        <f t="shared" si="52"/>
        <v>38.954540818691761</v>
      </c>
      <c r="DH61" s="17">
        <f t="shared" si="53"/>
        <v>65.515667794724379</v>
      </c>
      <c r="DI61" s="17">
        <f t="shared" si="54"/>
        <v>12.806972323953458</v>
      </c>
      <c r="DJ61">
        <v>0</v>
      </c>
      <c r="DK61">
        <v>575.54</v>
      </c>
      <c r="DL61">
        <f t="shared" si="70"/>
        <v>575.54</v>
      </c>
    </row>
    <row r="62" spans="1:116" x14ac:dyDescent="0.35">
      <c r="A62">
        <v>55</v>
      </c>
      <c r="B62">
        <v>2054</v>
      </c>
      <c r="C62" s="17">
        <f t="shared" si="55"/>
        <v>0.16844374391544203</v>
      </c>
      <c r="D62" s="17">
        <f t="shared" si="56"/>
        <v>0.41089889203096752</v>
      </c>
      <c r="E62" s="17">
        <f t="shared" si="57"/>
        <v>0.21688841500162254</v>
      </c>
      <c r="F62" s="17">
        <f t="shared" si="58"/>
        <v>0.79623105094803215</v>
      </c>
      <c r="G62" s="17">
        <f t="shared" si="59"/>
        <v>6.7683463909879005E-2</v>
      </c>
      <c r="Y62">
        <f t="shared" si="82"/>
        <v>94.939020161570895</v>
      </c>
      <c r="Z62">
        <f t="shared" si="83"/>
        <v>231.59268066659791</v>
      </c>
      <c r="AA62">
        <f t="shared" si="84"/>
        <v>122.24362345559635</v>
      </c>
      <c r="AB62">
        <v>108.84</v>
      </c>
      <c r="AC62">
        <f>Y62/GGDP!$G62</f>
        <v>0.29342013895899027</v>
      </c>
      <c r="AD62">
        <f>Z62/GGDP!$G62</f>
        <v>0.7157642498040484</v>
      </c>
      <c r="AE62">
        <f>AA62/GGDP!$G62</f>
        <v>0.37780820699590911</v>
      </c>
      <c r="AF62">
        <f>AB62/GGDP!$G62</f>
        <v>0.33638274199530227</v>
      </c>
      <c r="AI62">
        <v>2054</v>
      </c>
      <c r="AJ62" s="17">
        <f t="shared" si="60"/>
        <v>97.646838347781738</v>
      </c>
      <c r="AK62" s="31">
        <f>AJ62/GGDP!G62</f>
        <v>0.30178896757257306</v>
      </c>
      <c r="AM62" s="36">
        <v>165.15</v>
      </c>
      <c r="AN62" s="38">
        <f t="shared" si="71"/>
        <v>67.503161652218267</v>
      </c>
      <c r="AO62" s="39">
        <f>AM62/GGDP!G62</f>
        <v>0.5104153789096304</v>
      </c>
      <c r="AP62" s="33">
        <f t="shared" si="61"/>
        <v>2.0673802299208917</v>
      </c>
      <c r="AQ62" s="17">
        <f t="shared" si="62"/>
        <v>125.73021417644057</v>
      </c>
      <c r="AR62" s="6">
        <f>AQ62/GGDP!G62</f>
        <v>0.38858392315626333</v>
      </c>
      <c r="AT62">
        <v>2054</v>
      </c>
      <c r="AU62" s="36">
        <v>183.94</v>
      </c>
      <c r="AV62" s="36">
        <f t="shared" si="72"/>
        <v>58.209785823559429</v>
      </c>
      <c r="AW62" s="39">
        <f>AU62/GGDP!G62</f>
        <v>0.56848807021881564</v>
      </c>
      <c r="AX62" s="17">
        <f t="shared" si="63"/>
        <v>1.5331422173744094</v>
      </c>
      <c r="AY62" s="17">
        <f t="shared" si="64"/>
        <v>238.19808771035184</v>
      </c>
      <c r="AZ62" s="8">
        <f>AY62/GGDP!G62</f>
        <v>0.73617903235984616</v>
      </c>
      <c r="BB62">
        <v>2054</v>
      </c>
      <c r="BC62">
        <v>215.32</v>
      </c>
      <c r="BD62">
        <f t="shared" si="73"/>
        <v>-22.878087710351849</v>
      </c>
      <c r="BE62" s="4">
        <f>BC62/GGDP!G62</f>
        <v>0.66547162813697613</v>
      </c>
      <c r="BF62" s="17">
        <f t="shared" si="65"/>
        <v>1.0553348785296128</v>
      </c>
      <c r="BH62" s="17">
        <f t="shared" si="66"/>
        <v>39.236104028556852</v>
      </c>
      <c r="BK62" s="17">
        <f t="shared" si="67"/>
        <v>48.133946665808843</v>
      </c>
      <c r="BL62" s="36">
        <f t="shared" si="74"/>
        <v>8.8978426372519905</v>
      </c>
      <c r="BM62" s="8">
        <f>BK62/GGDP!G62</f>
        <v>0.14876358840959589</v>
      </c>
      <c r="BO62">
        <f t="shared" si="75"/>
        <v>1.2267769152303183</v>
      </c>
      <c r="BQ62" s="36">
        <f t="shared" si="76"/>
        <v>612.5439466658089</v>
      </c>
      <c r="BY62">
        <v>2054</v>
      </c>
      <c r="BZ62">
        <v>159.86000000000001</v>
      </c>
      <c r="CA62">
        <v>218.64</v>
      </c>
      <c r="CB62">
        <v>184.89</v>
      </c>
      <c r="CC62">
        <v>138.44999999999999</v>
      </c>
      <c r="CD62">
        <v>69.319999999999993</v>
      </c>
      <c r="CE62">
        <v>11.24</v>
      </c>
      <c r="CF62">
        <v>0</v>
      </c>
      <c r="CH62">
        <f t="shared" si="77"/>
        <v>563.39</v>
      </c>
      <c r="CI62">
        <f t="shared" si="78"/>
        <v>138.44999999999999</v>
      </c>
      <c r="CJ62">
        <f t="shared" si="79"/>
        <v>701.83999999999992</v>
      </c>
      <c r="CK62">
        <f t="shared" si="80"/>
        <v>80.559999999999988</v>
      </c>
      <c r="CL62">
        <f t="shared" si="81"/>
        <v>782.39999999999986</v>
      </c>
      <c r="CN62" s="17">
        <f t="shared" si="85"/>
        <v>201.87314311448515</v>
      </c>
      <c r="CO62" s="17">
        <f t="shared" si="85"/>
        <v>251.37874995979024</v>
      </c>
      <c r="CP62" s="17">
        <f t="shared" si="85"/>
        <v>192.76229935342749</v>
      </c>
      <c r="CQ62" s="17">
        <f t="shared" si="85"/>
        <v>48.133946665808864</v>
      </c>
      <c r="CR62" s="17">
        <f t="shared" si="85"/>
        <v>74.044481616109621</v>
      </c>
      <c r="CS62" s="17">
        <f t="shared" si="85"/>
        <v>14.207379290378613</v>
      </c>
      <c r="CT62" s="17">
        <f t="shared" si="85"/>
        <v>0</v>
      </c>
      <c r="CU62" s="17"/>
      <c r="CV62" s="17">
        <f t="shared" si="45"/>
        <v>646.01419242770271</v>
      </c>
      <c r="CW62" s="17">
        <f t="shared" si="46"/>
        <v>48.133946665808843</v>
      </c>
      <c r="CX62" s="17">
        <f t="shared" si="47"/>
        <v>694.1481390935113</v>
      </c>
      <c r="CY62" s="17">
        <f t="shared" si="48"/>
        <v>88.251860906488233</v>
      </c>
      <c r="CZ62" s="17">
        <f t="shared" si="49"/>
        <v>782.39999999999986</v>
      </c>
      <c r="DC62">
        <v>2054</v>
      </c>
      <c r="DD62" s="17">
        <f t="shared" si="69"/>
        <v>97.646838347781738</v>
      </c>
      <c r="DE62" s="17">
        <f t="shared" si="50"/>
        <v>238.19808771035184</v>
      </c>
      <c r="DF62" s="17">
        <f t="shared" si="51"/>
        <v>125.73021417644057</v>
      </c>
      <c r="DG62" s="17">
        <f t="shared" si="52"/>
        <v>39.236104028556852</v>
      </c>
      <c r="DH62" s="17">
        <f t="shared" si="53"/>
        <v>65.989214686384472</v>
      </c>
      <c r="DI62" s="17">
        <f t="shared" si="54"/>
        <v>12.899541050484448</v>
      </c>
      <c r="DJ62">
        <v>0</v>
      </c>
      <c r="DK62">
        <v>579.69999999999993</v>
      </c>
      <c r="DL62">
        <f t="shared" si="70"/>
        <v>579.69999999999993</v>
      </c>
    </row>
    <row r="63" spans="1:116" x14ac:dyDescent="0.35">
      <c r="A63">
        <v>56</v>
      </c>
      <c r="B63">
        <v>2055</v>
      </c>
      <c r="C63" s="17">
        <f t="shared" si="55"/>
        <v>0.16844374391544203</v>
      </c>
      <c r="D63" s="17">
        <f t="shared" si="56"/>
        <v>0.41089889203096752</v>
      </c>
      <c r="E63" s="17">
        <f t="shared" si="57"/>
        <v>0.21688841500162254</v>
      </c>
      <c r="F63" s="17">
        <f t="shared" si="58"/>
        <v>0.79623105094803215</v>
      </c>
      <c r="G63" s="17">
        <f t="shared" si="59"/>
        <v>6.7683463909879005E-2</v>
      </c>
      <c r="Y63">
        <f t="shared" si="82"/>
        <v>95.60393722532109</v>
      </c>
      <c r="Z63">
        <f t="shared" si="83"/>
        <v>233.21466839043165</v>
      </c>
      <c r="AA63">
        <f t="shared" si="84"/>
        <v>123.09977165506115</v>
      </c>
      <c r="AB63">
        <v>111.55</v>
      </c>
      <c r="AC63">
        <f>Y63/GGDP!$G63</f>
        <v>0.28976158460726525</v>
      </c>
      <c r="AD63">
        <f>Z63/GGDP!$G63</f>
        <v>0.70683963263148342</v>
      </c>
      <c r="AE63">
        <f>AA63/GGDP!$G63</f>
        <v>0.37309744697539293</v>
      </c>
      <c r="AF63">
        <f>AB63/GGDP!$G63</f>
        <v>0.338091774261987</v>
      </c>
      <c r="AI63">
        <v>2055</v>
      </c>
      <c r="AJ63" s="17">
        <f t="shared" si="60"/>
        <v>98.330719948078453</v>
      </c>
      <c r="AK63" s="31">
        <f>AJ63/GGDP!G63</f>
        <v>0.29802606518784763</v>
      </c>
      <c r="AM63" s="36">
        <v>165.74</v>
      </c>
      <c r="AN63" s="38">
        <f t="shared" si="71"/>
        <v>67.409280051921556</v>
      </c>
      <c r="AO63" s="39">
        <f>AM63/GGDP!G63</f>
        <v>0.50233375765290667</v>
      </c>
      <c r="AP63" s="33">
        <f t="shared" si="61"/>
        <v>2.0677485466963721</v>
      </c>
      <c r="AQ63" s="17">
        <f t="shared" si="62"/>
        <v>126.61078114134719</v>
      </c>
      <c r="AR63" s="6">
        <f>AQ63/GGDP!G63</f>
        <v>0.38373880445337694</v>
      </c>
      <c r="AT63">
        <v>2055</v>
      </c>
      <c r="AU63" s="36">
        <v>185.07</v>
      </c>
      <c r="AV63" s="36">
        <f t="shared" si="72"/>
        <v>58.459218858652804</v>
      </c>
      <c r="AW63" s="39">
        <f>AU63/GGDP!G63</f>
        <v>0.56092016730314598</v>
      </c>
      <c r="AX63" s="17">
        <f t="shared" si="63"/>
        <v>1.5334153562918102</v>
      </c>
      <c r="AY63" s="17">
        <f t="shared" si="64"/>
        <v>239.86633721199763</v>
      </c>
      <c r="AZ63" s="8">
        <f>AY63/GGDP!G63</f>
        <v>0.72699987031580782</v>
      </c>
      <c r="BB63">
        <v>2055</v>
      </c>
      <c r="BC63">
        <v>215.18</v>
      </c>
      <c r="BD63">
        <f t="shared" si="73"/>
        <v>-24.686337211997625</v>
      </c>
      <c r="BE63" s="4">
        <f>BC63/GGDP!G63</f>
        <v>0.65217918409407771</v>
      </c>
      <c r="BF63" s="17">
        <f t="shared" si="65"/>
        <v>1.0555228930679579</v>
      </c>
      <c r="BH63" s="17">
        <f t="shared" si="66"/>
        <v>39.510898892030973</v>
      </c>
      <c r="BK63" s="17">
        <f t="shared" si="67"/>
        <v>48.479694084343933</v>
      </c>
      <c r="BL63" s="36">
        <f t="shared" si="74"/>
        <v>8.9687951923129603</v>
      </c>
      <c r="BM63" s="8">
        <f>BK63/GGDP!G63</f>
        <v>0.14693487932455579</v>
      </c>
      <c r="BO63">
        <f t="shared" si="75"/>
        <v>1.2269954732445203</v>
      </c>
      <c r="BQ63" s="36">
        <f t="shared" si="76"/>
        <v>614.46969408434393</v>
      </c>
      <c r="BY63">
        <v>2055</v>
      </c>
      <c r="BZ63">
        <v>160.43</v>
      </c>
      <c r="CA63">
        <v>218.28</v>
      </c>
      <c r="CB63">
        <v>185.99</v>
      </c>
      <c r="CC63">
        <v>142.37</v>
      </c>
      <c r="CD63">
        <v>69.63</v>
      </c>
      <c r="CE63">
        <v>11.32</v>
      </c>
      <c r="CF63">
        <v>0</v>
      </c>
      <c r="CH63">
        <f t="shared" si="77"/>
        <v>564.70000000000005</v>
      </c>
      <c r="CI63">
        <f t="shared" si="78"/>
        <v>142.37</v>
      </c>
      <c r="CJ63">
        <f t="shared" si="79"/>
        <v>707.07</v>
      </c>
      <c r="CK63">
        <f t="shared" si="80"/>
        <v>80.949999999999989</v>
      </c>
      <c r="CL63">
        <f t="shared" si="81"/>
        <v>788.02</v>
      </c>
      <c r="CN63" s="17">
        <f t="shared" si="85"/>
        <v>203.3232032682472</v>
      </c>
      <c r="CO63" s="17">
        <f t="shared" si="85"/>
        <v>253.18441020362209</v>
      </c>
      <c r="CP63" s="17">
        <f t="shared" si="85"/>
        <v>194.14691607424331</v>
      </c>
      <c r="CQ63" s="17">
        <f t="shared" si="85"/>
        <v>48.479694084343947</v>
      </c>
      <c r="CR63" s="17">
        <f t="shared" si="85"/>
        <v>74.576345096020859</v>
      </c>
      <c r="CS63" s="17">
        <f t="shared" si="85"/>
        <v>14.309431273522694</v>
      </c>
      <c r="CT63" s="17">
        <f t="shared" si="85"/>
        <v>0</v>
      </c>
      <c r="CU63" s="17"/>
      <c r="CV63" s="17">
        <f t="shared" si="45"/>
        <v>650.65452954611237</v>
      </c>
      <c r="CW63" s="17">
        <f t="shared" si="46"/>
        <v>48.479694084343933</v>
      </c>
      <c r="CX63" s="17">
        <f t="shared" si="47"/>
        <v>699.13422363045606</v>
      </c>
      <c r="CY63" s="17">
        <f t="shared" si="48"/>
        <v>88.885776369543535</v>
      </c>
      <c r="CZ63" s="17">
        <f t="shared" si="49"/>
        <v>788.02</v>
      </c>
      <c r="DC63">
        <v>2055</v>
      </c>
      <c r="DD63" s="17">
        <f t="shared" si="69"/>
        <v>98.330719948078453</v>
      </c>
      <c r="DE63" s="17">
        <f t="shared" si="50"/>
        <v>239.86633721199763</v>
      </c>
      <c r="DF63" s="17">
        <f t="shared" si="51"/>
        <v>126.61078114134719</v>
      </c>
      <c r="DG63" s="17">
        <f t="shared" si="52"/>
        <v>39.510898892030973</v>
      </c>
      <c r="DH63" s="17">
        <f t="shared" si="53"/>
        <v>66.451378239302755</v>
      </c>
      <c r="DI63" s="17">
        <f t="shared" si="54"/>
        <v>12.989884567243063</v>
      </c>
      <c r="DJ63">
        <v>0</v>
      </c>
      <c r="DK63">
        <v>583.7600000000001</v>
      </c>
      <c r="DL63">
        <f t="shared" si="70"/>
        <v>583.7600000000001</v>
      </c>
    </row>
    <row r="64" spans="1:116" x14ac:dyDescent="0.35">
      <c r="A64">
        <v>57</v>
      </c>
      <c r="B64">
        <v>2056</v>
      </c>
      <c r="C64" s="17">
        <f t="shared" si="55"/>
        <v>0.16844374391544203</v>
      </c>
      <c r="D64" s="17">
        <f t="shared" si="56"/>
        <v>0.41089889203096752</v>
      </c>
      <c r="E64" s="17">
        <f t="shared" si="57"/>
        <v>0.21688841500162254</v>
      </c>
      <c r="F64" s="17">
        <f t="shared" si="58"/>
        <v>0.79623105094803215</v>
      </c>
      <c r="G64" s="17">
        <f t="shared" si="59"/>
        <v>6.7683463909879005E-2</v>
      </c>
      <c r="Y64">
        <f t="shared" si="82"/>
        <v>96.252477021491217</v>
      </c>
      <c r="Z64">
        <f t="shared" si="83"/>
        <v>234.79670567771774</v>
      </c>
      <c r="AA64">
        <f t="shared" si="84"/>
        <v>123.93483246045044</v>
      </c>
      <c r="AB64">
        <v>114.23</v>
      </c>
      <c r="AC64">
        <f>Y64/GGDP!$G64</f>
        <v>0.28619314052536637</v>
      </c>
      <c r="AD64">
        <f>Z64/GGDP!$G64</f>
        <v>0.69813482896562129</v>
      </c>
      <c r="AE64">
        <f>AA64/GGDP!$G64</f>
        <v>0.36850271307222421</v>
      </c>
      <c r="AF64">
        <f>AB64/GGDP!$G64</f>
        <v>0.33964676498572788</v>
      </c>
      <c r="AI64">
        <v>2056</v>
      </c>
      <c r="AJ64" s="17">
        <f t="shared" si="60"/>
        <v>98.997757173983615</v>
      </c>
      <c r="AK64" s="31">
        <f>AJ64/GGDP!G64</f>
        <v>0.294355843167173</v>
      </c>
      <c r="AM64" s="36">
        <v>166.37</v>
      </c>
      <c r="AN64" s="38">
        <f t="shared" si="71"/>
        <v>67.372242826016389</v>
      </c>
      <c r="AO64" s="39">
        <f>AM64/GGDP!G64</f>
        <v>0.49467768791627026</v>
      </c>
      <c r="AP64" s="33">
        <f t="shared" si="61"/>
        <v>2.0683854739003373</v>
      </c>
      <c r="AQ64" s="17">
        <f t="shared" si="62"/>
        <v>127.46965926475363</v>
      </c>
      <c r="AR64" s="6">
        <f>AQ64/GGDP!G64</f>
        <v>0.37901302112498109</v>
      </c>
      <c r="AT64">
        <v>2056</v>
      </c>
      <c r="AU64" s="36">
        <v>186.19</v>
      </c>
      <c r="AV64" s="36">
        <f t="shared" si="72"/>
        <v>58.720340735246367</v>
      </c>
      <c r="AW64" s="39">
        <f>AU64/GGDP!G64</f>
        <v>0.55360965746907709</v>
      </c>
      <c r="AX64" s="17">
        <f t="shared" si="63"/>
        <v>1.5338876931999705</v>
      </c>
      <c r="AY64" s="17">
        <f t="shared" si="64"/>
        <v>241.49349682444029</v>
      </c>
      <c r="AZ64" s="8">
        <f>AY64/GGDP!G64</f>
        <v>0.71804679122395421</v>
      </c>
      <c r="BB64">
        <v>2056</v>
      </c>
      <c r="BC64">
        <v>214.97</v>
      </c>
      <c r="BD64">
        <f t="shared" si="73"/>
        <v>-26.523496824440286</v>
      </c>
      <c r="BE64" s="4">
        <f>BC64/GGDP!G64</f>
        <v>0.63918292102759278</v>
      </c>
      <c r="BF64" s="17">
        <f t="shared" si="65"/>
        <v>1.0558480250798155</v>
      </c>
      <c r="BH64" s="17">
        <f t="shared" si="66"/>
        <v>39.778925409114095</v>
      </c>
      <c r="BK64" s="17">
        <f t="shared" si="67"/>
        <v>48.823595876089676</v>
      </c>
      <c r="BL64" s="36">
        <f t="shared" si="74"/>
        <v>9.0446704669755817</v>
      </c>
      <c r="BM64" s="8">
        <f>BK64/GGDP!G64</f>
        <v>0.14517006385611822</v>
      </c>
      <c r="BO64">
        <f t="shared" si="75"/>
        <v>1.2273734238407374</v>
      </c>
      <c r="BQ64" s="36">
        <f t="shared" si="76"/>
        <v>616.35359587608968</v>
      </c>
      <c r="BY64">
        <v>2056</v>
      </c>
      <c r="BZ64">
        <v>161.03</v>
      </c>
      <c r="CA64">
        <v>217.86</v>
      </c>
      <c r="CB64">
        <v>187.07</v>
      </c>
      <c r="CC64">
        <v>146.30000000000001</v>
      </c>
      <c r="CD64">
        <v>69.94</v>
      </c>
      <c r="CE64">
        <v>11.41</v>
      </c>
      <c r="CF64">
        <v>0</v>
      </c>
      <c r="CH64">
        <f t="shared" si="77"/>
        <v>565.96</v>
      </c>
      <c r="CI64">
        <f t="shared" si="78"/>
        <v>146.30000000000001</v>
      </c>
      <c r="CJ64">
        <f t="shared" si="79"/>
        <v>712.26</v>
      </c>
      <c r="CK64">
        <f t="shared" si="80"/>
        <v>81.349999999999994</v>
      </c>
      <c r="CL64">
        <f t="shared" si="81"/>
        <v>793.61</v>
      </c>
      <c r="CN64" s="17">
        <f t="shared" si="85"/>
        <v>204.7655228873806</v>
      </c>
      <c r="CO64" s="17">
        <f t="shared" si="85"/>
        <v>254.98043169170396</v>
      </c>
      <c r="CP64" s="17">
        <f t="shared" si="85"/>
        <v>195.5241416025992</v>
      </c>
      <c r="CQ64" s="17">
        <f t="shared" si="85"/>
        <v>48.823595876089698</v>
      </c>
      <c r="CR64" s="17">
        <f t="shared" si="85"/>
        <v>75.105369447035756</v>
      </c>
      <c r="CS64" s="17">
        <f t="shared" si="85"/>
        <v>14.410938495190917</v>
      </c>
      <c r="CT64" s="17">
        <f t="shared" si="85"/>
        <v>0</v>
      </c>
      <c r="CU64" s="17"/>
      <c r="CV64" s="17">
        <f t="shared" si="45"/>
        <v>655.27009618168358</v>
      </c>
      <c r="CW64" s="17">
        <f t="shared" si="46"/>
        <v>48.823595876089676</v>
      </c>
      <c r="CX64" s="17">
        <f t="shared" si="47"/>
        <v>704.09369205777296</v>
      </c>
      <c r="CY64" s="17">
        <f t="shared" si="48"/>
        <v>89.516307942226646</v>
      </c>
      <c r="CZ64" s="17">
        <f t="shared" si="49"/>
        <v>793.61</v>
      </c>
      <c r="DC64">
        <v>2056</v>
      </c>
      <c r="DD64" s="17">
        <f t="shared" si="69"/>
        <v>98.997757173983615</v>
      </c>
      <c r="DE64" s="17">
        <f t="shared" si="50"/>
        <v>241.49349682444029</v>
      </c>
      <c r="DF64" s="17">
        <f t="shared" si="51"/>
        <v>127.46965926475363</v>
      </c>
      <c r="DG64" s="17">
        <f t="shared" si="52"/>
        <v>39.778925409114095</v>
      </c>
      <c r="DH64" s="17">
        <f t="shared" si="53"/>
        <v>66.902158453479203</v>
      </c>
      <c r="DI64" s="17">
        <f t="shared" si="54"/>
        <v>13.078002874229295</v>
      </c>
      <c r="DJ64">
        <v>0</v>
      </c>
      <c r="DK64">
        <v>587.72000000000014</v>
      </c>
      <c r="DL64">
        <f t="shared" si="70"/>
        <v>587.72</v>
      </c>
    </row>
    <row r="65" spans="1:116" x14ac:dyDescent="0.35">
      <c r="A65">
        <v>58</v>
      </c>
      <c r="B65">
        <v>2057</v>
      </c>
      <c r="C65" s="17">
        <f t="shared" si="55"/>
        <v>0.16844374391544203</v>
      </c>
      <c r="D65" s="17">
        <f t="shared" si="56"/>
        <v>0.41089889203096752</v>
      </c>
      <c r="E65" s="17">
        <f t="shared" si="57"/>
        <v>0.21688841500162254</v>
      </c>
      <c r="F65" s="17">
        <f t="shared" si="58"/>
        <v>0.79623105094803215</v>
      </c>
      <c r="G65" s="17">
        <f t="shared" si="59"/>
        <v>6.7683463909879005E-2</v>
      </c>
      <c r="Y65">
        <f t="shared" si="82"/>
        <v>96.881364096565278</v>
      </c>
      <c r="Z65">
        <f t="shared" si="83"/>
        <v>236.3308024411466</v>
      </c>
      <c r="AA65">
        <f t="shared" si="84"/>
        <v>124.74458839294911</v>
      </c>
      <c r="AB65">
        <v>116.89</v>
      </c>
      <c r="AC65">
        <f>Y65/GGDP!$G65</f>
        <v>0.28269196725092727</v>
      </c>
      <c r="AD65">
        <f>Z65/GGDP!$G65</f>
        <v>0.68959412459848446</v>
      </c>
      <c r="AE65">
        <f>AA65/GGDP!$G65</f>
        <v>0.36399459716071642</v>
      </c>
      <c r="AF65">
        <f>AB65/GGDP!$G65</f>
        <v>0.34107554492136211</v>
      </c>
      <c r="AI65">
        <v>2057</v>
      </c>
      <c r="AJ65" s="17">
        <f t="shared" si="60"/>
        <v>99.644581150618905</v>
      </c>
      <c r="AK65" s="31">
        <f>AJ65/GGDP!G65</f>
        <v>0.29075481062886671</v>
      </c>
      <c r="AM65" s="36">
        <v>167.03</v>
      </c>
      <c r="AN65" s="38">
        <f t="shared" si="71"/>
        <v>67.385418849381097</v>
      </c>
      <c r="AO65" s="39">
        <f>AM65/GGDP!G65</f>
        <v>0.48738000058358383</v>
      </c>
      <c r="AP65" s="33">
        <f t="shared" si="61"/>
        <v>2.0694335820913148</v>
      </c>
      <c r="AQ65" s="17">
        <f t="shared" si="62"/>
        <v>128.30251077835985</v>
      </c>
      <c r="AR65" s="6">
        <f>AQ65/GGDP!G65</f>
        <v>0.37437632627691009</v>
      </c>
      <c r="AT65">
        <v>2057</v>
      </c>
      <c r="AU65" s="36">
        <v>187.3</v>
      </c>
      <c r="AV65" s="36">
        <f t="shared" si="72"/>
        <v>58.997489221640166</v>
      </c>
      <c r="AW65" s="39">
        <f>AU65/GGDP!G65</f>
        <v>0.54652621750167785</v>
      </c>
      <c r="AX65" s="17">
        <f t="shared" si="63"/>
        <v>1.534664956565803</v>
      </c>
      <c r="AY65" s="17">
        <f t="shared" si="64"/>
        <v>243.07134856983916</v>
      </c>
      <c r="AZ65" s="8">
        <f>AY65/GGDP!G65</f>
        <v>0.70926249181476808</v>
      </c>
      <c r="BB65">
        <v>2057</v>
      </c>
      <c r="BC65">
        <v>214.68</v>
      </c>
      <c r="BD65">
        <f t="shared" si="73"/>
        <v>-28.391348569839153</v>
      </c>
      <c r="BE65" s="4">
        <f>BC65/GGDP!G65</f>
        <v>0.62641883808467802</v>
      </c>
      <c r="BF65" s="17">
        <f t="shared" si="65"/>
        <v>1.0563830525094109</v>
      </c>
      <c r="BH65" s="17">
        <f t="shared" si="66"/>
        <v>40.03882991052803</v>
      </c>
      <c r="BK65" s="17">
        <f t="shared" si="67"/>
        <v>49.16749766783542</v>
      </c>
      <c r="BL65" s="36">
        <f t="shared" si="74"/>
        <v>9.1286677573073902</v>
      </c>
      <c r="BM65" s="8">
        <f>BK65/GGDP!G65</f>
        <v>0.14346677268779851</v>
      </c>
      <c r="BO65">
        <f t="shared" si="75"/>
        <v>1.2279953679392377</v>
      </c>
      <c r="BQ65" s="36">
        <f t="shared" si="76"/>
        <v>618.17749766783538</v>
      </c>
      <c r="BY65">
        <v>2057</v>
      </c>
      <c r="BZ65">
        <v>161.66999999999999</v>
      </c>
      <c r="CA65">
        <v>217.36</v>
      </c>
      <c r="CB65">
        <v>188.15</v>
      </c>
      <c r="CC65">
        <v>150.26</v>
      </c>
      <c r="CD65">
        <v>70.25</v>
      </c>
      <c r="CE65">
        <v>11.51</v>
      </c>
      <c r="CF65">
        <v>0</v>
      </c>
      <c r="CH65">
        <f t="shared" si="77"/>
        <v>567.17999999999995</v>
      </c>
      <c r="CI65">
        <f t="shared" si="78"/>
        <v>150.26</v>
      </c>
      <c r="CJ65">
        <f t="shared" si="79"/>
        <v>717.43999999999994</v>
      </c>
      <c r="CK65">
        <f t="shared" si="80"/>
        <v>81.760000000000005</v>
      </c>
      <c r="CL65">
        <f t="shared" si="81"/>
        <v>799.19999999999993</v>
      </c>
      <c r="CN65" s="17">
        <f t="shared" si="85"/>
        <v>206.20784250651397</v>
      </c>
      <c r="CO65" s="17">
        <f t="shared" si="85"/>
        <v>256.77645317978573</v>
      </c>
      <c r="CP65" s="17">
        <f t="shared" si="85"/>
        <v>196.90136713095509</v>
      </c>
      <c r="CQ65" s="17">
        <f t="shared" si="85"/>
        <v>49.167497667835434</v>
      </c>
      <c r="CR65" s="17">
        <f t="shared" si="85"/>
        <v>75.634393798050638</v>
      </c>
      <c r="CS65" s="17">
        <f t="shared" si="85"/>
        <v>14.512445716859137</v>
      </c>
      <c r="CT65" s="17">
        <f t="shared" si="85"/>
        <v>0</v>
      </c>
      <c r="CU65" s="17"/>
      <c r="CV65" s="17">
        <f t="shared" si="45"/>
        <v>659.88566281725468</v>
      </c>
      <c r="CW65" s="17">
        <f t="shared" si="46"/>
        <v>49.16749766783542</v>
      </c>
      <c r="CX65" s="17">
        <f t="shared" si="47"/>
        <v>709.05316048508973</v>
      </c>
      <c r="CY65" s="17">
        <f t="shared" si="48"/>
        <v>90.146839514909757</v>
      </c>
      <c r="CZ65" s="17">
        <f t="shared" si="49"/>
        <v>799.19999999999993</v>
      </c>
      <c r="DC65">
        <v>2057</v>
      </c>
      <c r="DD65" s="17">
        <f t="shared" si="69"/>
        <v>99.644581150618905</v>
      </c>
      <c r="DE65" s="17">
        <f t="shared" si="50"/>
        <v>243.07134856983916</v>
      </c>
      <c r="DF65" s="17">
        <f t="shared" si="51"/>
        <v>128.30251077835985</v>
      </c>
      <c r="DG65" s="17">
        <f t="shared" si="52"/>
        <v>40.03882991052803</v>
      </c>
      <c r="DH65" s="17">
        <f t="shared" si="53"/>
        <v>67.339278661165437</v>
      </c>
      <c r="DI65" s="17">
        <f t="shared" si="54"/>
        <v>13.163450929488668</v>
      </c>
      <c r="DJ65">
        <v>0</v>
      </c>
      <c r="DK65">
        <v>591.56000000000006</v>
      </c>
      <c r="DL65">
        <f t="shared" si="70"/>
        <v>591.56000000000006</v>
      </c>
    </row>
    <row r="66" spans="1:116" x14ac:dyDescent="0.35">
      <c r="A66">
        <v>59</v>
      </c>
      <c r="B66">
        <v>2058</v>
      </c>
      <c r="C66" s="17">
        <f t="shared" si="55"/>
        <v>0.16844374391544203</v>
      </c>
      <c r="D66" s="17">
        <f t="shared" si="56"/>
        <v>0.41089889203096752</v>
      </c>
      <c r="E66" s="17">
        <f t="shared" si="57"/>
        <v>0.21688841500162254</v>
      </c>
      <c r="F66" s="17">
        <f t="shared" si="58"/>
        <v>0.79623105094803215</v>
      </c>
      <c r="G66" s="17">
        <f t="shared" si="59"/>
        <v>6.7683463909879005E-2</v>
      </c>
      <c r="Y66">
        <f t="shared" si="82"/>
        <v>97.495511630817262</v>
      </c>
      <c r="Z66">
        <f t="shared" si="83"/>
        <v>237.82894381168262</v>
      </c>
      <c r="AA66">
        <f t="shared" si="84"/>
        <v>125.53536567077984</v>
      </c>
      <c r="AB66">
        <v>119.53</v>
      </c>
      <c r="AC66">
        <f>Y66/GGDP!$G66</f>
        <v>0.27926874518294309</v>
      </c>
      <c r="AD66">
        <f>Z66/GGDP!$G66</f>
        <v>0.68124357311931083</v>
      </c>
      <c r="AE66">
        <f>AA66/GGDP!$G66</f>
        <v>0.35958685133848883</v>
      </c>
      <c r="AF66">
        <f>AB66/GGDP!$G66</f>
        <v>0.34238492165793016</v>
      </c>
      <c r="AI66">
        <v>2058</v>
      </c>
      <c r="AJ66" s="17">
        <f t="shared" si="60"/>
        <v>100.27624519030179</v>
      </c>
      <c r="AK66" s="31">
        <f>AJ66/GGDP!G66</f>
        <v>0.28723395259460283</v>
      </c>
      <c r="AM66" s="36">
        <v>167.71</v>
      </c>
      <c r="AN66" s="38">
        <f t="shared" si="71"/>
        <v>67.433754809698215</v>
      </c>
      <c r="AO66" s="39">
        <f>AM66/GGDP!G66</f>
        <v>0.48039299934118185</v>
      </c>
      <c r="AP66" s="33">
        <f t="shared" si="61"/>
        <v>2.0706525343120976</v>
      </c>
      <c r="AQ66" s="17">
        <f t="shared" si="62"/>
        <v>129.11584233461591</v>
      </c>
      <c r="AR66" s="6">
        <f>AQ66/GGDP!G66</f>
        <v>0.36984286423939705</v>
      </c>
      <c r="AT66">
        <v>2058</v>
      </c>
      <c r="AU66" s="36">
        <v>188.4</v>
      </c>
      <c r="AV66" s="36">
        <f t="shared" si="72"/>
        <v>59.2841576653841</v>
      </c>
      <c r="AW66" s="39">
        <f>AU66/GGDP!G66</f>
        <v>0.53965798745381111</v>
      </c>
      <c r="AX66" s="17">
        <f t="shared" si="63"/>
        <v>1.5355689156361267</v>
      </c>
      <c r="AY66" s="17">
        <f t="shared" si="64"/>
        <v>244.61221941495526</v>
      </c>
      <c r="AZ66" s="8">
        <f>AY66/GGDP!G66</f>
        <v>0.70067376876902765</v>
      </c>
      <c r="BB66">
        <v>2058</v>
      </c>
      <c r="BC66">
        <v>214.32</v>
      </c>
      <c r="BD66">
        <f t="shared" si="73"/>
        <v>-30.292219414955269</v>
      </c>
      <c r="BE66" s="4">
        <f>BC66/GGDP!G66</f>
        <v>0.61390392712898512</v>
      </c>
      <c r="BF66" s="17">
        <f t="shared" si="65"/>
        <v>1.0570052906324401</v>
      </c>
      <c r="BH66" s="17">
        <f t="shared" si="66"/>
        <v>40.292642900190067</v>
      </c>
      <c r="BK66" s="17">
        <f t="shared" si="67"/>
        <v>49.508323414932278</v>
      </c>
      <c r="BL66" s="36">
        <f t="shared" si="74"/>
        <v>9.2156805147422105</v>
      </c>
      <c r="BM66" s="8">
        <f>BK66/GGDP!G66</f>
        <v>0.1418129627192927</v>
      </c>
      <c r="BO66">
        <f t="shared" si="75"/>
        <v>1.2287186903467864</v>
      </c>
      <c r="BQ66" s="36">
        <f t="shared" si="76"/>
        <v>619.93832341493237</v>
      </c>
      <c r="BY66">
        <v>2058</v>
      </c>
      <c r="BZ66">
        <v>162.33000000000001</v>
      </c>
      <c r="CA66">
        <v>216.8</v>
      </c>
      <c r="CB66">
        <v>189.22</v>
      </c>
      <c r="CC66">
        <v>154.24</v>
      </c>
      <c r="CD66">
        <v>70.540000000000006</v>
      </c>
      <c r="CE66">
        <v>11.61</v>
      </c>
      <c r="CF66">
        <v>0</v>
      </c>
      <c r="CH66">
        <f t="shared" si="77"/>
        <v>568.35</v>
      </c>
      <c r="CI66">
        <f t="shared" si="78"/>
        <v>154.24</v>
      </c>
      <c r="CJ66">
        <f t="shared" si="79"/>
        <v>722.59</v>
      </c>
      <c r="CK66">
        <f t="shared" si="80"/>
        <v>82.15</v>
      </c>
      <c r="CL66">
        <f t="shared" si="81"/>
        <v>804.74</v>
      </c>
      <c r="CN66" s="17">
        <f t="shared" si="85"/>
        <v>207.63726123459969</v>
      </c>
      <c r="CO66" s="17">
        <f t="shared" si="85"/>
        <v>258.55641007495097</v>
      </c>
      <c r="CP66" s="17">
        <f t="shared" si="85"/>
        <v>198.26627400521124</v>
      </c>
      <c r="CQ66" s="17">
        <f t="shared" si="85"/>
        <v>49.508323414932299</v>
      </c>
      <c r="CR66" s="17">
        <f t="shared" si="85"/>
        <v>76.158686267571667</v>
      </c>
      <c r="CS66" s="17">
        <f t="shared" si="85"/>
        <v>14.613045002734262</v>
      </c>
      <c r="CT66" s="17">
        <f t="shared" si="85"/>
        <v>0</v>
      </c>
      <c r="CU66" s="17"/>
      <c r="CV66" s="17">
        <f t="shared" ref="CV66:CV97" si="86">CV65/$CL65*$CL66</f>
        <v>664.45994531476174</v>
      </c>
      <c r="CW66" s="17">
        <f t="shared" ref="CW66:CW97" si="87">CW65/$CL65*$CL66</f>
        <v>49.508323414932278</v>
      </c>
      <c r="CX66" s="17">
        <f t="shared" ref="CX66:CX97" si="88">CX65/$CL65*$CL66</f>
        <v>713.9682687296937</v>
      </c>
      <c r="CY66" s="17">
        <f t="shared" ref="CY66:CY97" si="89">CY65/$CL65*$CL66</f>
        <v>90.771731270305906</v>
      </c>
      <c r="CZ66" s="17">
        <f t="shared" ref="CZ66:CZ97" si="90">CZ65/$CL65*$CL66</f>
        <v>804.74</v>
      </c>
      <c r="DC66">
        <v>2058</v>
      </c>
      <c r="DD66" s="17">
        <f t="shared" si="69"/>
        <v>100.27624519030179</v>
      </c>
      <c r="DE66" s="17">
        <f t="shared" si="50"/>
        <v>244.61221941495526</v>
      </c>
      <c r="DF66" s="17">
        <f t="shared" si="51"/>
        <v>129.11584233461591</v>
      </c>
      <c r="DG66" s="17">
        <f t="shared" si="52"/>
        <v>40.292642900190067</v>
      </c>
      <c r="DH66" s="17">
        <f t="shared" si="53"/>
        <v>67.766153863984016</v>
      </c>
      <c r="DI66" s="17">
        <f t="shared" si="54"/>
        <v>13.246896295952901</v>
      </c>
      <c r="DJ66">
        <v>0</v>
      </c>
      <c r="DK66">
        <v>595.30999999999995</v>
      </c>
      <c r="DL66">
        <f t="shared" si="70"/>
        <v>595.30999999999995</v>
      </c>
    </row>
    <row r="67" spans="1:116" x14ac:dyDescent="0.35">
      <c r="A67">
        <v>60</v>
      </c>
      <c r="B67">
        <v>2059</v>
      </c>
      <c r="C67" s="17">
        <f t="shared" si="55"/>
        <v>0.16844374391544203</v>
      </c>
      <c r="D67" s="17">
        <f t="shared" si="56"/>
        <v>0.41089889203096752</v>
      </c>
      <c r="E67" s="17">
        <f t="shared" si="57"/>
        <v>0.21688841500162256</v>
      </c>
      <c r="F67" s="17">
        <f t="shared" si="58"/>
        <v>0.79623105094803215</v>
      </c>
      <c r="G67" s="17">
        <f t="shared" si="59"/>
        <v>6.7683463909879005E-2</v>
      </c>
      <c r="Y67">
        <f t="shared" si="82"/>
        <v>98.090006443973223</v>
      </c>
      <c r="Z67">
        <f t="shared" si="83"/>
        <v>239.27914465836153</v>
      </c>
      <c r="AA67">
        <f t="shared" si="84"/>
        <v>126.30083807572002</v>
      </c>
      <c r="AB67">
        <v>122.13</v>
      </c>
      <c r="AC67">
        <f>Y67/GGDP!$G67</f>
        <v>0.27590573369704441</v>
      </c>
      <c r="AD67">
        <f>Z67/GGDP!$G67</f>
        <v>0.67303989834147604</v>
      </c>
      <c r="AE67">
        <f>AA67/GGDP!$G67</f>
        <v>0.3552566327512377</v>
      </c>
      <c r="AF67">
        <f>AB67/GGDP!$G67</f>
        <v>0.34352497749774979</v>
      </c>
      <c r="AI67">
        <v>2059</v>
      </c>
      <c r="AJ67" s="17">
        <f t="shared" si="60"/>
        <v>100.88769598071487</v>
      </c>
      <c r="AK67" s="31">
        <f>AJ67/GGDP!G67</f>
        <v>0.2837750224480054</v>
      </c>
      <c r="AM67" s="36">
        <v>168.42</v>
      </c>
      <c r="AN67" s="38">
        <f t="shared" si="71"/>
        <v>67.532304019285121</v>
      </c>
      <c r="AO67" s="39">
        <f>AM67/GGDP!G67</f>
        <v>0.47372862286228623</v>
      </c>
      <c r="AP67" s="33">
        <f t="shared" si="61"/>
        <v>2.0722969050741278</v>
      </c>
      <c r="AQ67" s="17">
        <f t="shared" si="62"/>
        <v>129.90314728107182</v>
      </c>
      <c r="AR67" s="6">
        <f>AQ67/GGDP!G67</f>
        <v>0.36538914064207872</v>
      </c>
      <c r="AT67">
        <v>2059</v>
      </c>
      <c r="AU67" s="36">
        <v>189.5</v>
      </c>
      <c r="AV67" s="36">
        <f t="shared" si="72"/>
        <v>59.596852718928176</v>
      </c>
      <c r="AW67" s="39">
        <f>AU67/GGDP!G67</f>
        <v>0.53302205220522059</v>
      </c>
      <c r="AX67" s="17">
        <f t="shared" si="63"/>
        <v>1.5367883595486673</v>
      </c>
      <c r="AY67" s="17">
        <f t="shared" si="64"/>
        <v>246.1037823930277</v>
      </c>
      <c r="AZ67" s="8">
        <f>AY67/GGDP!G67</f>
        <v>0.69223611159154963</v>
      </c>
      <c r="BB67">
        <v>2059</v>
      </c>
      <c r="BC67">
        <v>213.89</v>
      </c>
      <c r="BD67">
        <f t="shared" si="73"/>
        <v>-32.213782393027714</v>
      </c>
      <c r="BE67" s="4">
        <f>BC67/GGDP!G67</f>
        <v>0.60162578757875784</v>
      </c>
      <c r="BF67" s="17">
        <f t="shared" si="65"/>
        <v>1.0578446920126452</v>
      </c>
      <c r="BH67" s="17">
        <f t="shared" si="66"/>
        <v>40.538333874182932</v>
      </c>
      <c r="BK67" s="17">
        <f t="shared" si="67"/>
        <v>49.849764370958908</v>
      </c>
      <c r="BL67" s="36">
        <f t="shared" si="74"/>
        <v>9.3114304967759765</v>
      </c>
      <c r="BM67" s="8">
        <f>BK67/GGDP!G67</f>
        <v>0.1402164839417161</v>
      </c>
      <c r="BO67">
        <f t="shared" si="75"/>
        <v>1.2296944547764459</v>
      </c>
      <c r="BQ67" s="36">
        <f t="shared" si="76"/>
        <v>621.6597643709589</v>
      </c>
      <c r="BY67">
        <v>2059</v>
      </c>
      <c r="BZ67">
        <v>163.02000000000001</v>
      </c>
      <c r="CA67">
        <v>216.19</v>
      </c>
      <c r="CB67">
        <v>190.29</v>
      </c>
      <c r="CC67">
        <v>158.25</v>
      </c>
      <c r="CD67">
        <v>70.83</v>
      </c>
      <c r="CE67">
        <v>11.71</v>
      </c>
      <c r="CF67">
        <v>0</v>
      </c>
      <c r="CH67">
        <f t="shared" si="77"/>
        <v>569.5</v>
      </c>
      <c r="CI67">
        <f t="shared" si="78"/>
        <v>158.25</v>
      </c>
      <c r="CJ67">
        <f t="shared" si="79"/>
        <v>727.75</v>
      </c>
      <c r="CK67">
        <f t="shared" si="80"/>
        <v>82.539999999999992</v>
      </c>
      <c r="CL67">
        <f t="shared" si="81"/>
        <v>810.29</v>
      </c>
      <c r="CN67" s="17">
        <f t="shared" ref="CN67:CT82" si="91">CN$33/$CL$33*$CL67</f>
        <v>209.06926014089493</v>
      </c>
      <c r="CO67" s="17">
        <f t="shared" si="91"/>
        <v>260.33957988869946</v>
      </c>
      <c r="CP67" s="17">
        <f t="shared" si="91"/>
        <v>199.63364461028729</v>
      </c>
      <c r="CQ67" s="17">
        <f t="shared" si="91"/>
        <v>49.84976437095893</v>
      </c>
      <c r="CR67" s="17">
        <f t="shared" si="91"/>
        <v>76.683925113391453</v>
      </c>
      <c r="CS67" s="17">
        <f t="shared" si="91"/>
        <v>14.713825875768006</v>
      </c>
      <c r="CT67" s="17">
        <f t="shared" si="91"/>
        <v>0</v>
      </c>
      <c r="CU67" s="17"/>
      <c r="CV67" s="17">
        <f t="shared" si="86"/>
        <v>669.04248463988154</v>
      </c>
      <c r="CW67" s="17">
        <f t="shared" si="87"/>
        <v>49.849764370958908</v>
      </c>
      <c r="CX67" s="17">
        <f t="shared" si="88"/>
        <v>718.89224901084015</v>
      </c>
      <c r="CY67" s="17">
        <f t="shared" si="89"/>
        <v>91.397750989159448</v>
      </c>
      <c r="CZ67" s="17">
        <f t="shared" si="90"/>
        <v>810.29</v>
      </c>
      <c r="DC67">
        <v>2059</v>
      </c>
      <c r="DD67" s="17">
        <f t="shared" si="69"/>
        <v>100.88769598071487</v>
      </c>
      <c r="DE67" s="17">
        <f t="shared" si="50"/>
        <v>246.1037823930277</v>
      </c>
      <c r="DF67" s="17">
        <f t="shared" si="51"/>
        <v>129.90314728107182</v>
      </c>
      <c r="DG67" s="17">
        <f t="shared" si="52"/>
        <v>40.538333874182932</v>
      </c>
      <c r="DH67" s="17">
        <f t="shared" si="53"/>
        <v>68.179369060312439</v>
      </c>
      <c r="DI67" s="17">
        <f t="shared" si="54"/>
        <v>13.327671410690282</v>
      </c>
      <c r="DJ67">
        <v>0</v>
      </c>
      <c r="DK67">
        <v>598.94000000000005</v>
      </c>
      <c r="DL67">
        <f t="shared" si="70"/>
        <v>598.94000000000005</v>
      </c>
    </row>
    <row r="68" spans="1:116" x14ac:dyDescent="0.35">
      <c r="A68">
        <v>61</v>
      </c>
      <c r="B68">
        <v>2060</v>
      </c>
      <c r="C68" s="17">
        <f t="shared" si="55"/>
        <v>0.16844374391544203</v>
      </c>
      <c r="D68" s="17">
        <f t="shared" si="56"/>
        <v>0.41089889203096752</v>
      </c>
      <c r="E68" s="17">
        <f t="shared" si="57"/>
        <v>0.21688841500162256</v>
      </c>
      <c r="F68" s="17">
        <f t="shared" si="58"/>
        <v>0.79623105094803215</v>
      </c>
      <c r="G68" s="17">
        <f t="shared" si="59"/>
        <v>6.7683463909879005E-2</v>
      </c>
      <c r="Y68">
        <f t="shared" si="82"/>
        <v>98.671399443065127</v>
      </c>
      <c r="Z68">
        <f t="shared" si="83"/>
        <v>240.69738515580229</v>
      </c>
      <c r="AA68">
        <f t="shared" si="84"/>
        <v>127.04944056539981</v>
      </c>
      <c r="AB68">
        <v>124.72</v>
      </c>
      <c r="AC68">
        <f>Y68/GGDP!$G68</f>
        <v>0.27261058003333372</v>
      </c>
      <c r="AD68">
        <f>Z68/GGDP!$G68</f>
        <v>0.66500175481641743</v>
      </c>
      <c r="AE68">
        <f>AA68/GGDP!$G68</f>
        <v>0.35101378799668409</v>
      </c>
      <c r="AF68">
        <f>AB68/GGDP!$G68</f>
        <v>0.34457798038403092</v>
      </c>
      <c r="AI68">
        <v>2060</v>
      </c>
      <c r="AJ68" s="17">
        <f t="shared" si="60"/>
        <v>101.48567127161468</v>
      </c>
      <c r="AK68" s="31">
        <f>AJ68/GGDP!G68</f>
        <v>0.28038588554113741</v>
      </c>
      <c r="AM68" s="36">
        <v>169.16</v>
      </c>
      <c r="AN68" s="38">
        <f t="shared" si="71"/>
        <v>67.674328728385319</v>
      </c>
      <c r="AO68" s="39">
        <f>AM68/GGDP!G68</f>
        <v>0.4673573698024589</v>
      </c>
      <c r="AP68" s="33">
        <f t="shared" si="61"/>
        <v>2.0740951475898237</v>
      </c>
      <c r="AQ68" s="17">
        <f t="shared" si="62"/>
        <v>130.67310115432758</v>
      </c>
      <c r="AR68" s="6">
        <f>AQ68/GGDP!G68</f>
        <v>0.36102528292396074</v>
      </c>
      <c r="AT68">
        <v>2060</v>
      </c>
      <c r="AU68" s="36">
        <v>190.58</v>
      </c>
      <c r="AV68" s="36">
        <f t="shared" si="72"/>
        <v>59.90689884567243</v>
      </c>
      <c r="AW68" s="39">
        <f>AU68/GGDP!G68</f>
        <v>0.52653681447713774</v>
      </c>
      <c r="AX68" s="17">
        <f t="shared" si="63"/>
        <v>1.5381219127470536</v>
      </c>
      <c r="AY68" s="17">
        <f t="shared" si="64"/>
        <v>247.56247345973762</v>
      </c>
      <c r="AZ68" s="8">
        <f>AY68/GGDP!G68</f>
        <v>0.68396870689249245</v>
      </c>
      <c r="BB68">
        <v>2060</v>
      </c>
      <c r="BC68">
        <v>213.4</v>
      </c>
      <c r="BD68">
        <f t="shared" si="73"/>
        <v>-34.162473459737612</v>
      </c>
      <c r="BE68" s="4">
        <f>BC68/GGDP!G68</f>
        <v>0.58958419671225315</v>
      </c>
      <c r="BF68" s="17">
        <f t="shared" si="65"/>
        <v>1.0587626402542909</v>
      </c>
      <c r="BH68" s="17">
        <f t="shared" si="66"/>
        <v>40.778610171063001</v>
      </c>
      <c r="BK68" s="17">
        <f t="shared" si="67"/>
        <v>50.188744491266434</v>
      </c>
      <c r="BL68" s="36">
        <f t="shared" si="74"/>
        <v>9.4101343202034329</v>
      </c>
      <c r="BM68" s="8">
        <f>BK68/GGDP!G68</f>
        <v>0.13866209280637226</v>
      </c>
      <c r="BO68">
        <f t="shared" si="75"/>
        <v>1.2307615262199636</v>
      </c>
      <c r="BQ68" s="36">
        <f t="shared" si="76"/>
        <v>623.32874449126643</v>
      </c>
      <c r="BY68">
        <v>2060</v>
      </c>
      <c r="BZ68">
        <v>163.74</v>
      </c>
      <c r="CA68">
        <v>215.51</v>
      </c>
      <c r="CB68">
        <v>191.34</v>
      </c>
      <c r="CC68">
        <v>162.28</v>
      </c>
      <c r="CD68">
        <v>71.12</v>
      </c>
      <c r="CE68">
        <v>11.81</v>
      </c>
      <c r="CF68">
        <v>0</v>
      </c>
      <c r="CH68">
        <f t="shared" si="77"/>
        <v>570.59</v>
      </c>
      <c r="CI68">
        <f t="shared" si="78"/>
        <v>162.28</v>
      </c>
      <c r="CJ68">
        <f t="shared" si="79"/>
        <v>732.87</v>
      </c>
      <c r="CK68">
        <f t="shared" si="80"/>
        <v>82.93</v>
      </c>
      <c r="CL68">
        <f t="shared" si="81"/>
        <v>815.8</v>
      </c>
      <c r="CN68" s="17">
        <f t="shared" si="91"/>
        <v>210.49093833435199</v>
      </c>
      <c r="CO68" s="17">
        <f t="shared" si="91"/>
        <v>262.10989802811463</v>
      </c>
      <c r="CP68" s="17">
        <f t="shared" si="91"/>
        <v>200.99116029208355</v>
      </c>
      <c r="CQ68" s="17">
        <f t="shared" si="91"/>
        <v>50.188744491266455</v>
      </c>
      <c r="CR68" s="17">
        <f t="shared" si="91"/>
        <v>77.205378454016156</v>
      </c>
      <c r="CS68" s="17">
        <f t="shared" si="91"/>
        <v>14.813880400167273</v>
      </c>
      <c r="CT68" s="17">
        <f t="shared" si="91"/>
        <v>0</v>
      </c>
      <c r="CU68" s="17"/>
      <c r="CV68" s="17">
        <f t="shared" si="86"/>
        <v>673.59199665455003</v>
      </c>
      <c r="CW68" s="17">
        <f t="shared" si="87"/>
        <v>50.188744491266434</v>
      </c>
      <c r="CX68" s="17">
        <f t="shared" si="88"/>
        <v>723.78074114581614</v>
      </c>
      <c r="CY68" s="17">
        <f t="shared" si="89"/>
        <v>92.019258854183406</v>
      </c>
      <c r="CZ68" s="17">
        <f t="shared" si="90"/>
        <v>815.8</v>
      </c>
      <c r="DC68">
        <v>2060</v>
      </c>
      <c r="DD68" s="17">
        <f t="shared" si="69"/>
        <v>101.48567127161468</v>
      </c>
      <c r="DE68" s="17">
        <f t="shared" si="50"/>
        <v>247.56247345973762</v>
      </c>
      <c r="DF68" s="17">
        <f t="shared" si="51"/>
        <v>130.67310115432758</v>
      </c>
      <c r="DG68" s="17">
        <f t="shared" si="52"/>
        <v>40.778610171063001</v>
      </c>
      <c r="DH68" s="17">
        <f t="shared" si="53"/>
        <v>68.583477585647373</v>
      </c>
      <c r="DI68" s="17">
        <f t="shared" si="54"/>
        <v>13.406666357609756</v>
      </c>
      <c r="DJ68">
        <v>0</v>
      </c>
      <c r="DK68">
        <v>602.49</v>
      </c>
      <c r="DL68">
        <f t="shared" si="70"/>
        <v>602.49</v>
      </c>
    </row>
    <row r="69" spans="1:116" x14ac:dyDescent="0.35">
      <c r="A69">
        <v>62</v>
      </c>
      <c r="B69">
        <v>2061</v>
      </c>
      <c r="C69" s="17">
        <f t="shared" si="55"/>
        <v>0.16844374391544203</v>
      </c>
      <c r="D69" s="17">
        <f t="shared" si="56"/>
        <v>0.41089889203096752</v>
      </c>
      <c r="E69" s="17">
        <f t="shared" si="57"/>
        <v>0.21688841500162259</v>
      </c>
      <c r="F69" s="17">
        <f t="shared" si="58"/>
        <v>0.79623105094803215</v>
      </c>
      <c r="G69" s="17">
        <f t="shared" si="59"/>
        <v>6.7683463909879005E-2</v>
      </c>
      <c r="Y69">
        <f t="shared" si="82"/>
        <v>99.238052901334981</v>
      </c>
      <c r="Z69">
        <f t="shared" si="83"/>
        <v>242.07967026035024</v>
      </c>
      <c r="AA69">
        <f t="shared" si="84"/>
        <v>127.77906440041166</v>
      </c>
      <c r="AB69">
        <v>127.27</v>
      </c>
      <c r="AC69">
        <f>Y69/GGDP!$G69</f>
        <v>0.26937582220774969</v>
      </c>
      <c r="AD69">
        <f>Z69/GGDP!$G69</f>
        <v>0.65711093990323088</v>
      </c>
      <c r="AE69">
        <f>AA69/GGDP!$G69</f>
        <v>0.34684870901306097</v>
      </c>
      <c r="AF69">
        <f>AB69/GGDP!$G69</f>
        <v>0.34546688382193269</v>
      </c>
      <c r="AI69">
        <v>2061</v>
      </c>
      <c r="AJ69" s="17">
        <f t="shared" si="60"/>
        <v>102.0684866255621</v>
      </c>
      <c r="AK69" s="31">
        <f>AJ69/GGDP!G69</f>
        <v>0.2770588670617864</v>
      </c>
      <c r="AM69" s="36">
        <v>169.92</v>
      </c>
      <c r="AN69" s="38">
        <f t="shared" si="71"/>
        <v>67.851513374437886</v>
      </c>
      <c r="AO69" s="39">
        <f>AM69/GGDP!G69</f>
        <v>0.46123778501628665</v>
      </c>
      <c r="AP69" s="33">
        <f t="shared" si="61"/>
        <v>2.0762312040703397</v>
      </c>
      <c r="AQ69" s="17">
        <f t="shared" si="62"/>
        <v>131.42353507023321</v>
      </c>
      <c r="AR69" s="6">
        <f>AQ69/GGDP!G69</f>
        <v>0.35674140898543222</v>
      </c>
      <c r="AT69">
        <v>2061</v>
      </c>
      <c r="AU69" s="36">
        <v>191.66</v>
      </c>
      <c r="AV69" s="36">
        <f t="shared" si="72"/>
        <v>60.236464929766782</v>
      </c>
      <c r="AW69" s="39">
        <f>AU69/GGDP!G69</f>
        <v>0.52024972855591756</v>
      </c>
      <c r="AX69" s="17">
        <f t="shared" si="63"/>
        <v>1.5397059843762477</v>
      </c>
      <c r="AY69" s="17">
        <f t="shared" si="64"/>
        <v>248.98418362616479</v>
      </c>
      <c r="AZ69" s="8">
        <f>AY69/GGDP!G69</f>
        <v>0.67585283286146802</v>
      </c>
      <c r="BB69">
        <v>2061</v>
      </c>
      <c r="BC69">
        <v>212.85</v>
      </c>
      <c r="BD69">
        <f t="shared" si="73"/>
        <v>-36.134183626164798</v>
      </c>
      <c r="BE69" s="4">
        <f>BC69/GGDP!G69</f>
        <v>0.57776872964169379</v>
      </c>
      <c r="BF69" s="17">
        <f t="shared" si="65"/>
        <v>1.0598530322749613</v>
      </c>
      <c r="BH69" s="17">
        <f t="shared" si="66"/>
        <v>41.012794956191186</v>
      </c>
      <c r="BK69" s="17">
        <f t="shared" si="67"/>
        <v>50.528955029433519</v>
      </c>
      <c r="BL69" s="36">
        <f t="shared" si="74"/>
        <v>9.5161600732423324</v>
      </c>
      <c r="BM69" s="8">
        <f>BK69/GGDP!G69</f>
        <v>0.13715785838608449</v>
      </c>
      <c r="BO69">
        <f t="shared" si="75"/>
        <v>1.232029055405935</v>
      </c>
      <c r="BQ69" s="36">
        <f t="shared" si="76"/>
        <v>624.95895502943347</v>
      </c>
      <c r="BY69">
        <v>2061</v>
      </c>
      <c r="BZ69">
        <v>164.48</v>
      </c>
      <c r="CA69">
        <v>214.79</v>
      </c>
      <c r="CB69">
        <v>192.39</v>
      </c>
      <c r="CC69">
        <v>166.35</v>
      </c>
      <c r="CD69">
        <v>71.400000000000006</v>
      </c>
      <c r="CE69">
        <v>11.92</v>
      </c>
      <c r="CF69">
        <v>0</v>
      </c>
      <c r="CH69">
        <f t="shared" si="77"/>
        <v>571.66</v>
      </c>
      <c r="CI69">
        <f t="shared" si="78"/>
        <v>166.35</v>
      </c>
      <c r="CJ69">
        <f t="shared" si="79"/>
        <v>738.01</v>
      </c>
      <c r="CK69">
        <f t="shared" si="80"/>
        <v>83.320000000000007</v>
      </c>
      <c r="CL69">
        <f t="shared" si="81"/>
        <v>821.33</v>
      </c>
      <c r="CN69" s="17">
        <f t="shared" si="91"/>
        <v>211.91777688422818</v>
      </c>
      <c r="CO69" s="17">
        <f t="shared" si="91"/>
        <v>263.88664200469651</v>
      </c>
      <c r="CP69" s="17">
        <f t="shared" si="91"/>
        <v>202.35360343551974</v>
      </c>
      <c r="CQ69" s="17">
        <f t="shared" si="91"/>
        <v>50.52895502943354</v>
      </c>
      <c r="CR69" s="17">
        <f t="shared" si="91"/>
        <v>77.728724547238414</v>
      </c>
      <c r="CS69" s="17">
        <f t="shared" si="91"/>
        <v>14.91429809888378</v>
      </c>
      <c r="CT69" s="17">
        <f t="shared" si="91"/>
        <v>0</v>
      </c>
      <c r="CU69" s="17"/>
      <c r="CV69" s="17">
        <f t="shared" si="86"/>
        <v>678.15802232444423</v>
      </c>
      <c r="CW69" s="17">
        <f t="shared" si="87"/>
        <v>50.528955029433519</v>
      </c>
      <c r="CX69" s="17">
        <f t="shared" si="88"/>
        <v>728.68697735387741</v>
      </c>
      <c r="CY69" s="17">
        <f t="shared" si="89"/>
        <v>92.643022646122176</v>
      </c>
      <c r="CZ69" s="17">
        <f t="shared" si="90"/>
        <v>821.33</v>
      </c>
      <c r="DC69">
        <v>2061</v>
      </c>
      <c r="DD69" s="17">
        <f t="shared" si="69"/>
        <v>102.0684866255621</v>
      </c>
      <c r="DE69" s="17">
        <f t="shared" si="50"/>
        <v>248.98418362616479</v>
      </c>
      <c r="DF69" s="17">
        <f t="shared" si="51"/>
        <v>131.42353507023321</v>
      </c>
      <c r="DG69" s="17">
        <f t="shared" si="52"/>
        <v>41.012794956191186</v>
      </c>
      <c r="DH69" s="17">
        <f t="shared" si="53"/>
        <v>68.977341106114665</v>
      </c>
      <c r="DI69" s="17">
        <f t="shared" si="54"/>
        <v>13.483658615734091</v>
      </c>
      <c r="DJ69">
        <v>0</v>
      </c>
      <c r="DK69">
        <v>605.95000000000005</v>
      </c>
      <c r="DL69">
        <f t="shared" si="70"/>
        <v>605.95000000000005</v>
      </c>
    </row>
    <row r="70" spans="1:116" x14ac:dyDescent="0.35">
      <c r="A70">
        <v>63</v>
      </c>
      <c r="B70">
        <v>2062</v>
      </c>
      <c r="C70" s="17">
        <f t="shared" si="55"/>
        <v>0.16844374391544203</v>
      </c>
      <c r="D70" s="17">
        <f t="shared" si="56"/>
        <v>0.41089889203096752</v>
      </c>
      <c r="E70" s="17">
        <f t="shared" si="57"/>
        <v>0.21688841500162259</v>
      </c>
      <c r="F70" s="17">
        <f t="shared" si="58"/>
        <v>0.79623105094803215</v>
      </c>
      <c r="G70" s="17">
        <f t="shared" si="59"/>
        <v>6.7683463909879005E-2</v>
      </c>
      <c r="Y70">
        <f t="shared" si="82"/>
        <v>99.793242272298798</v>
      </c>
      <c r="Z70">
        <f t="shared" si="83"/>
        <v>243.43399005931482</v>
      </c>
      <c r="AA70">
        <f t="shared" si="84"/>
        <v>128.49392705957067</v>
      </c>
      <c r="AB70">
        <v>129.81</v>
      </c>
      <c r="AC70">
        <f>Y70/GGDP!$G70</f>
        <v>0.26620049688513336</v>
      </c>
      <c r="AD70">
        <f>Z70/GGDP!$G70</f>
        <v>0.64936510365801015</v>
      </c>
      <c r="AE70">
        <f>AA70/GGDP!$G70</f>
        <v>0.34276015540858584</v>
      </c>
      <c r="AF70">
        <f>AB70/GGDP!$G70</f>
        <v>0.34627080665813059</v>
      </c>
      <c r="AI70">
        <v>2062</v>
      </c>
      <c r="AJ70" s="17">
        <f t="shared" si="60"/>
        <v>102.63951091743546</v>
      </c>
      <c r="AK70" s="31">
        <f>AJ70/GGDP!G70</f>
        <v>0.27379297619887821</v>
      </c>
      <c r="AM70" s="36">
        <v>170.7</v>
      </c>
      <c r="AN70" s="38">
        <f t="shared" si="71"/>
        <v>68.06048908256453</v>
      </c>
      <c r="AO70" s="39">
        <f>AM70/GGDP!G70</f>
        <v>0.45534571062740076</v>
      </c>
      <c r="AP70" s="33">
        <f t="shared" si="61"/>
        <v>2.0785566235551318</v>
      </c>
      <c r="AQ70" s="17">
        <f t="shared" si="62"/>
        <v>132.15878679708871</v>
      </c>
      <c r="AR70" s="6">
        <f>AQ70/GGDP!G70</f>
        <v>0.35253624305668135</v>
      </c>
      <c r="AT70">
        <v>2062</v>
      </c>
      <c r="AU70" s="36">
        <v>192.72</v>
      </c>
      <c r="AV70" s="36">
        <f t="shared" si="72"/>
        <v>60.56121320291129</v>
      </c>
      <c r="AW70" s="39">
        <f>AU70/GGDP!G70</f>
        <v>0.5140845070422535</v>
      </c>
      <c r="AX70" s="17">
        <f t="shared" si="63"/>
        <v>1.5414304851398912</v>
      </c>
      <c r="AY70" s="17">
        <f t="shared" si="64"/>
        <v>250.37713087014976</v>
      </c>
      <c r="AZ70" s="8">
        <f>AY70/GGDP!G70</f>
        <v>0.66788607253027577</v>
      </c>
      <c r="BB70">
        <v>2062</v>
      </c>
      <c r="BC70">
        <v>212.26</v>
      </c>
      <c r="BD70">
        <f t="shared" si="73"/>
        <v>-38.117130870149765</v>
      </c>
      <c r="BE70" s="4">
        <f>BC70/GGDP!G70</f>
        <v>0.56620785317968414</v>
      </c>
      <c r="BF70" s="17">
        <f t="shared" si="65"/>
        <v>1.0610400883636266</v>
      </c>
      <c r="BH70" s="17">
        <f t="shared" si="66"/>
        <v>41.242241898845677</v>
      </c>
      <c r="BK70" s="17">
        <f t="shared" si="67"/>
        <v>50.868550358670809</v>
      </c>
      <c r="BL70" s="36">
        <f t="shared" si="74"/>
        <v>9.6263084598251325</v>
      </c>
      <c r="BM70" s="8">
        <f>BK70/GGDP!G70</f>
        <v>0.13569288934771342</v>
      </c>
      <c r="BO70">
        <f t="shared" si="75"/>
        <v>1.2334089520020628</v>
      </c>
      <c r="BQ70" s="36">
        <f t="shared" si="76"/>
        <v>626.54855035867081</v>
      </c>
      <c r="BY70">
        <v>2062</v>
      </c>
      <c r="BZ70">
        <v>165.25</v>
      </c>
      <c r="CA70">
        <v>214.03</v>
      </c>
      <c r="CB70">
        <v>193.42</v>
      </c>
      <c r="CC70">
        <v>170.45</v>
      </c>
      <c r="CD70">
        <v>71.680000000000007</v>
      </c>
      <c r="CE70">
        <v>12.02</v>
      </c>
      <c r="CF70">
        <v>0</v>
      </c>
      <c r="CH70">
        <f t="shared" si="77"/>
        <v>572.69999999999993</v>
      </c>
      <c r="CI70">
        <f t="shared" si="78"/>
        <v>170.45</v>
      </c>
      <c r="CJ70">
        <f t="shared" si="79"/>
        <v>743.14999999999986</v>
      </c>
      <c r="CK70">
        <f t="shared" si="80"/>
        <v>83.7</v>
      </c>
      <c r="CL70">
        <f t="shared" si="81"/>
        <v>826.84999999999991</v>
      </c>
      <c r="CN70" s="17">
        <f t="shared" si="91"/>
        <v>213.34203525589473</v>
      </c>
      <c r="CO70" s="17">
        <f t="shared" si="91"/>
        <v>265.66017306269498</v>
      </c>
      <c r="CP70" s="17">
        <f t="shared" si="91"/>
        <v>203.7135828481359</v>
      </c>
      <c r="CQ70" s="17">
        <f t="shared" si="91"/>
        <v>50.868550358670831</v>
      </c>
      <c r="CR70" s="17">
        <f t="shared" si="91"/>
        <v>78.251124264161874</v>
      </c>
      <c r="CS70" s="17">
        <f t="shared" si="91"/>
        <v>15.014534210441663</v>
      </c>
      <c r="CT70" s="17">
        <f t="shared" si="91"/>
        <v>0</v>
      </c>
      <c r="CU70" s="17"/>
      <c r="CV70" s="17">
        <f t="shared" si="86"/>
        <v>682.71579116672547</v>
      </c>
      <c r="CW70" s="17">
        <f t="shared" si="87"/>
        <v>50.868550358670809</v>
      </c>
      <c r="CX70" s="17">
        <f t="shared" si="88"/>
        <v>733.58434152539598</v>
      </c>
      <c r="CY70" s="17">
        <f t="shared" si="89"/>
        <v>93.265658474603512</v>
      </c>
      <c r="CZ70" s="17">
        <f t="shared" si="90"/>
        <v>826.84999999999991</v>
      </c>
      <c r="DC70">
        <v>2062</v>
      </c>
      <c r="DD70" s="17">
        <f t="shared" si="69"/>
        <v>102.63951091743546</v>
      </c>
      <c r="DE70" s="17">
        <f t="shared" si="50"/>
        <v>250.37713087014976</v>
      </c>
      <c r="DF70" s="17">
        <f t="shared" si="51"/>
        <v>132.15878679708871</v>
      </c>
      <c r="DG70" s="17">
        <f t="shared" si="52"/>
        <v>41.242241898845677</v>
      </c>
      <c r="DH70" s="17">
        <f t="shared" si="53"/>
        <v>69.363236289462677</v>
      </c>
      <c r="DI70" s="17">
        <f t="shared" si="54"/>
        <v>13.559093227017758</v>
      </c>
      <c r="DJ70">
        <v>0</v>
      </c>
      <c r="DK70">
        <v>609.34</v>
      </c>
      <c r="DL70">
        <f t="shared" si="70"/>
        <v>609.34</v>
      </c>
    </row>
    <row r="71" spans="1:116" x14ac:dyDescent="0.35">
      <c r="A71">
        <v>64</v>
      </c>
      <c r="B71">
        <v>2063</v>
      </c>
      <c r="C71" s="17">
        <f t="shared" si="55"/>
        <v>0.16844374391544203</v>
      </c>
      <c r="D71" s="17">
        <f t="shared" si="56"/>
        <v>0.41089889203096752</v>
      </c>
      <c r="E71" s="17">
        <f t="shared" si="57"/>
        <v>0.21688841500162259</v>
      </c>
      <c r="F71" s="17">
        <f t="shared" si="58"/>
        <v>0.79623105094803215</v>
      </c>
      <c r="G71" s="17">
        <f t="shared" si="59"/>
        <v>6.7683463909879005E-2</v>
      </c>
      <c r="Y71">
        <f t="shared" si="82"/>
        <v>100.33532982919856</v>
      </c>
      <c r="Z71">
        <f t="shared" si="83"/>
        <v>244.75634950904129</v>
      </c>
      <c r="AA71">
        <f t="shared" si="84"/>
        <v>129.19191980346926</v>
      </c>
      <c r="AB71">
        <v>132.32</v>
      </c>
      <c r="AC71">
        <f>Y71/GGDP!$G71</f>
        <v>0.26307802991478163</v>
      </c>
      <c r="AD71">
        <f>Z71/GGDP!$G71</f>
        <v>0.64174820920590814</v>
      </c>
      <c r="AE71">
        <f>AA71/GGDP!$G71</f>
        <v>0.33873966229704311</v>
      </c>
      <c r="AF71">
        <f>AB71/GGDP!$G71</f>
        <v>0.34694145100815438</v>
      </c>
      <c r="AI71">
        <v>2063</v>
      </c>
      <c r="AJ71" s="17">
        <f t="shared" si="60"/>
        <v>103.19705970979555</v>
      </c>
      <c r="AK71" s="31">
        <f>AJ71/GGDP!G71</f>
        <v>0.270581451296037</v>
      </c>
      <c r="AM71" s="36">
        <v>171.51</v>
      </c>
      <c r="AN71" s="38">
        <f t="shared" si="71"/>
        <v>68.312940290204438</v>
      </c>
      <c r="AO71" s="39">
        <f>AM71/GGDP!G71</f>
        <v>0.44969716038700541</v>
      </c>
      <c r="AP71" s="33">
        <f t="shared" si="61"/>
        <v>2.0812030378206936</v>
      </c>
      <c r="AQ71" s="17">
        <f t="shared" si="62"/>
        <v>132.87668745074407</v>
      </c>
      <c r="AR71" s="6">
        <f>AQ71/GGDP!G71</f>
        <v>0.34840107881890997</v>
      </c>
      <c r="AT71">
        <v>2063</v>
      </c>
      <c r="AU71" s="36">
        <v>193.78</v>
      </c>
      <c r="AV71" s="36">
        <f t="shared" si="72"/>
        <v>60.903312549255929</v>
      </c>
      <c r="AW71" s="39">
        <f>AU71/GGDP!G71</f>
        <v>0.50808883295314511</v>
      </c>
      <c r="AX71" s="17">
        <f t="shared" si="63"/>
        <v>1.5433930314467939</v>
      </c>
      <c r="AY71" s="17">
        <f t="shared" si="64"/>
        <v>251.73720620277226</v>
      </c>
      <c r="AZ71" s="8">
        <f>AY71/GGDP!G71</f>
        <v>0.66005193162582199</v>
      </c>
      <c r="BB71">
        <v>2063</v>
      </c>
      <c r="BC71">
        <v>211.62</v>
      </c>
      <c r="BD71">
        <f t="shared" si="73"/>
        <v>-40.117206202772252</v>
      </c>
      <c r="BE71" s="4">
        <f>BC71/GGDP!G71</f>
        <v>0.55486509871784795</v>
      </c>
      <c r="BF71" s="17">
        <f t="shared" si="65"/>
        <v>1.0623910025481897</v>
      </c>
      <c r="BH71" s="17">
        <f t="shared" si="66"/>
        <v>41.466274164387372</v>
      </c>
      <c r="BK71" s="17">
        <f t="shared" si="67"/>
        <v>51.209991314697454</v>
      </c>
      <c r="BL71" s="36">
        <f t="shared" si="74"/>
        <v>9.7437171503100828</v>
      </c>
      <c r="BM71" s="8">
        <f>BK71/GGDP!G71</f>
        <v>0.13427198226145798</v>
      </c>
      <c r="BO71">
        <f t="shared" si="75"/>
        <v>1.2349793258898172</v>
      </c>
      <c r="BQ71" s="36">
        <f t="shared" si="76"/>
        <v>628.11999131469747</v>
      </c>
      <c r="BY71">
        <v>2063</v>
      </c>
      <c r="BZ71">
        <v>166.04</v>
      </c>
      <c r="CA71">
        <v>213.23</v>
      </c>
      <c r="CB71">
        <v>194.45</v>
      </c>
      <c r="CC71">
        <v>174.6</v>
      </c>
      <c r="CD71">
        <v>71.95</v>
      </c>
      <c r="CE71">
        <v>12.13</v>
      </c>
      <c r="CF71">
        <v>0</v>
      </c>
      <c r="CH71">
        <f t="shared" si="77"/>
        <v>573.72</v>
      </c>
      <c r="CI71">
        <f t="shared" si="78"/>
        <v>174.6</v>
      </c>
      <c r="CJ71">
        <f t="shared" si="79"/>
        <v>748.32</v>
      </c>
      <c r="CK71">
        <f t="shared" si="80"/>
        <v>84.08</v>
      </c>
      <c r="CL71">
        <f t="shared" si="81"/>
        <v>832.40000000000009</v>
      </c>
      <c r="CN71" s="17">
        <f t="shared" si="91"/>
        <v>214.77403416219002</v>
      </c>
      <c r="CO71" s="17">
        <f t="shared" si="91"/>
        <v>267.44334287644358</v>
      </c>
      <c r="CP71" s="17">
        <f t="shared" si="91"/>
        <v>205.08095345321203</v>
      </c>
      <c r="CQ71" s="17">
        <f t="shared" si="91"/>
        <v>51.209991314697476</v>
      </c>
      <c r="CR71" s="17">
        <f t="shared" si="91"/>
        <v>78.776363109981688</v>
      </c>
      <c r="CS71" s="17">
        <f t="shared" si="91"/>
        <v>15.11531508347541</v>
      </c>
      <c r="CT71" s="17">
        <f t="shared" si="91"/>
        <v>0</v>
      </c>
      <c r="CU71" s="17"/>
      <c r="CV71" s="17">
        <f t="shared" si="86"/>
        <v>687.29833049184549</v>
      </c>
      <c r="CW71" s="17">
        <f t="shared" si="87"/>
        <v>51.209991314697454</v>
      </c>
      <c r="CX71" s="17">
        <f t="shared" si="88"/>
        <v>738.50832180654265</v>
      </c>
      <c r="CY71" s="17">
        <f t="shared" si="89"/>
        <v>93.891678193457082</v>
      </c>
      <c r="CZ71" s="17">
        <f t="shared" si="90"/>
        <v>832.40000000000009</v>
      </c>
      <c r="DC71">
        <v>2063</v>
      </c>
      <c r="DD71" s="17">
        <f t="shared" si="69"/>
        <v>103.19705970979555</v>
      </c>
      <c r="DE71" s="17">
        <f t="shared" si="50"/>
        <v>251.73720620277226</v>
      </c>
      <c r="DF71" s="17">
        <f t="shared" si="51"/>
        <v>132.87668745074407</v>
      </c>
      <c r="DG71" s="17">
        <f t="shared" si="52"/>
        <v>41.466274164387372</v>
      </c>
      <c r="DH71" s="17">
        <f t="shared" si="53"/>
        <v>69.740024801817228</v>
      </c>
      <c r="DI71" s="17">
        <f t="shared" si="54"/>
        <v>13.632747670483521</v>
      </c>
      <c r="DJ71">
        <v>0</v>
      </c>
      <c r="DK71">
        <v>612.65</v>
      </c>
      <c r="DL71">
        <f t="shared" si="70"/>
        <v>612.65</v>
      </c>
    </row>
    <row r="72" spans="1:116" x14ac:dyDescent="0.35">
      <c r="A72">
        <v>65</v>
      </c>
      <c r="B72">
        <v>2064</v>
      </c>
      <c r="C72" s="17">
        <f t="shared" si="55"/>
        <v>0.16844374391544203</v>
      </c>
      <c r="D72" s="17">
        <f t="shared" si="56"/>
        <v>0.41089889203096752</v>
      </c>
      <c r="E72" s="17">
        <f t="shared" si="57"/>
        <v>0.21688841500162262</v>
      </c>
      <c r="F72" s="17">
        <f t="shared" si="58"/>
        <v>0.79623105094803215</v>
      </c>
      <c r="G72" s="17">
        <f t="shared" si="59"/>
        <v>6.7683463909879005E-2</v>
      </c>
      <c r="Y72">
        <f t="shared" si="82"/>
        <v>100.8643155720343</v>
      </c>
      <c r="Z72">
        <f t="shared" si="83"/>
        <v>246.04674860952966</v>
      </c>
      <c r="AA72">
        <f t="shared" si="84"/>
        <v>129.87304263210748</v>
      </c>
      <c r="AB72">
        <v>134.82</v>
      </c>
      <c r="AC72">
        <f>Y72/GGDP!$G72</f>
        <v>0.2600064846029807</v>
      </c>
      <c r="AD72">
        <f>Z72/GGDP!$G72</f>
        <v>0.63425553220820674</v>
      </c>
      <c r="AE72">
        <f>AA72/GGDP!$G72</f>
        <v>0.3347847359887286</v>
      </c>
      <c r="AF72">
        <f>AB72/GGDP!$G72</f>
        <v>0.34753692676513803</v>
      </c>
      <c r="AI72">
        <v>2064</v>
      </c>
      <c r="AJ72" s="17">
        <f t="shared" si="60"/>
        <v>103.74113300264244</v>
      </c>
      <c r="AK72" s="31">
        <f>AJ72/GGDP!G72</f>
        <v>0.26742230042183496</v>
      </c>
      <c r="AM72" s="36">
        <v>172.33</v>
      </c>
      <c r="AN72" s="38">
        <f t="shared" ref="AN72:AN103" si="92">(AM72-AJ72)</f>
        <v>68.58886699735757</v>
      </c>
      <c r="AO72" s="39">
        <f>AM72/GGDP!G72</f>
        <v>0.44422962905678864</v>
      </c>
      <c r="AP72" s="33">
        <f t="shared" si="61"/>
        <v>2.0841414313394582</v>
      </c>
      <c r="AQ72" s="17">
        <f t="shared" si="62"/>
        <v>133.57723703119933</v>
      </c>
      <c r="AR72" s="6">
        <f>AQ72/GGDP!G72</f>
        <v>0.34433335145825106</v>
      </c>
      <c r="AT72">
        <v>2064</v>
      </c>
      <c r="AU72" s="36">
        <v>194.83</v>
      </c>
      <c r="AV72" s="36">
        <f t="shared" ref="AV72:AV103" si="93">(AU72-AQ72)</f>
        <v>61.252762968800681</v>
      </c>
      <c r="AW72" s="39">
        <f>AU72/GGDP!G72</f>
        <v>0.50222978372386773</v>
      </c>
      <c r="AX72" s="17">
        <f t="shared" si="63"/>
        <v>1.5455721057601095</v>
      </c>
      <c r="AY72" s="17">
        <f t="shared" si="64"/>
        <v>253.06440962403227</v>
      </c>
      <c r="AZ72" s="8">
        <f>AY72/GGDP!G72</f>
        <v>0.65234555106341929</v>
      </c>
      <c r="BB72">
        <v>2064</v>
      </c>
      <c r="BC72">
        <v>210.93</v>
      </c>
      <c r="BD72">
        <f t="shared" ref="BD72:BD103" si="94">(BC72-AY72)</f>
        <v>-42.134409624032259</v>
      </c>
      <c r="BE72" s="4">
        <f>BC72/GGDP!G72</f>
        <v>0.54373211661897769</v>
      </c>
      <c r="BF72" s="17">
        <f t="shared" si="65"/>
        <v>1.0638909632822229</v>
      </c>
      <c r="BH72" s="17">
        <f t="shared" si="66"/>
        <v>41.684891752816284</v>
      </c>
      <c r="BK72" s="17">
        <f t="shared" si="67"/>
        <v>51.552662688583645</v>
      </c>
      <c r="BL72" s="36">
        <f t="shared" ref="BL72:BL103" si="95">BK72-BH72</f>
        <v>9.8677709357673606</v>
      </c>
      <c r="BM72" s="8">
        <f>BK72/GGDP!G72</f>
        <v>0.13289166264167154</v>
      </c>
      <c r="BO72">
        <f t="shared" ref="BO72:BO108" si="96">BK72/BH72</f>
        <v>1.2367229593465523</v>
      </c>
      <c r="BQ72" s="36">
        <f t="shared" ref="BQ72:BQ108" si="97">SUM(AM72,AU72,BC72,BK72)</f>
        <v>629.64266268858364</v>
      </c>
      <c r="BY72">
        <v>2064</v>
      </c>
      <c r="BZ72">
        <v>166.85</v>
      </c>
      <c r="CA72">
        <v>212.39</v>
      </c>
      <c r="CB72">
        <v>195.47</v>
      </c>
      <c r="CC72">
        <v>178.8</v>
      </c>
      <c r="CD72">
        <v>72.22</v>
      </c>
      <c r="CE72">
        <v>12.24</v>
      </c>
      <c r="CF72">
        <v>0</v>
      </c>
      <c r="CH72">
        <f t="shared" ref="CH72:CH108" si="98">SUM(BZ72:CB72)</f>
        <v>574.71</v>
      </c>
      <c r="CI72">
        <f t="shared" ref="CI72:CI108" si="99">CC72</f>
        <v>178.8</v>
      </c>
      <c r="CJ72">
        <f t="shared" ref="CJ72:CJ103" si="100">SUM(CH72:CI72)</f>
        <v>753.51</v>
      </c>
      <c r="CK72">
        <f t="shared" ref="CK72:CK108" si="101">SUM(CD72:CE72)</f>
        <v>84.46</v>
      </c>
      <c r="CL72">
        <f t="shared" ref="CL72:CL103" si="102">SUM(CJ72:CK72)</f>
        <v>837.97</v>
      </c>
      <c r="CN72" s="17">
        <f t="shared" si="91"/>
        <v>216.21119342490434</v>
      </c>
      <c r="CO72" s="17">
        <f t="shared" si="91"/>
        <v>269.23293852735873</v>
      </c>
      <c r="CP72" s="17">
        <f t="shared" si="91"/>
        <v>206.45325151992802</v>
      </c>
      <c r="CQ72" s="17">
        <f t="shared" si="91"/>
        <v>51.552662688583666</v>
      </c>
      <c r="CR72" s="17">
        <f t="shared" si="91"/>
        <v>79.303494708399029</v>
      </c>
      <c r="CS72" s="17">
        <f t="shared" si="91"/>
        <v>15.216459130826392</v>
      </c>
      <c r="CT72" s="17">
        <f t="shared" si="91"/>
        <v>0</v>
      </c>
      <c r="CU72" s="17"/>
      <c r="CV72" s="17">
        <f t="shared" si="86"/>
        <v>691.897383472191</v>
      </c>
      <c r="CW72" s="17">
        <f t="shared" si="87"/>
        <v>51.552662688583645</v>
      </c>
      <c r="CX72" s="17">
        <f t="shared" si="88"/>
        <v>743.45004616077426</v>
      </c>
      <c r="CY72" s="17">
        <f t="shared" si="89"/>
        <v>94.519953839225408</v>
      </c>
      <c r="CZ72" s="17">
        <f t="shared" si="90"/>
        <v>837.97</v>
      </c>
      <c r="DC72">
        <v>2064</v>
      </c>
      <c r="DD72" s="17">
        <f t="shared" si="69"/>
        <v>103.74113300264244</v>
      </c>
      <c r="DE72" s="17">
        <f t="shared" si="50"/>
        <v>253.06440962403227</v>
      </c>
      <c r="DF72" s="17">
        <f t="shared" si="51"/>
        <v>133.57723703119933</v>
      </c>
      <c r="DG72" s="17">
        <f t="shared" si="52"/>
        <v>41.684891752816284</v>
      </c>
      <c r="DH72" s="17">
        <f t="shared" si="53"/>
        <v>70.107706643178318</v>
      </c>
      <c r="DI72" s="17">
        <f t="shared" si="54"/>
        <v>13.704621946131383</v>
      </c>
      <c r="DJ72">
        <v>0</v>
      </c>
      <c r="DK72">
        <v>615.88</v>
      </c>
      <c r="DL72">
        <f t="shared" si="70"/>
        <v>615.88</v>
      </c>
    </row>
    <row r="73" spans="1:116" x14ac:dyDescent="0.35">
      <c r="A73">
        <v>66</v>
      </c>
      <c r="B73">
        <v>2065</v>
      </c>
      <c r="C73" s="17">
        <f t="shared" si="55"/>
        <v>0.16844374391544203</v>
      </c>
      <c r="D73" s="17">
        <f t="shared" si="56"/>
        <v>0.41089889203096752</v>
      </c>
      <c r="E73" s="17">
        <f t="shared" si="57"/>
        <v>0.21688841500162262</v>
      </c>
      <c r="F73" s="17">
        <f t="shared" si="58"/>
        <v>0.79623105094803215</v>
      </c>
      <c r="G73" s="17">
        <f t="shared" si="59"/>
        <v>6.7683463909879005E-2</v>
      </c>
      <c r="Y73">
        <f t="shared" si="82"/>
        <v>101.38838813459603</v>
      </c>
      <c r="Z73">
        <f t="shared" si="83"/>
        <v>247.32516257905377</v>
      </c>
      <c r="AA73">
        <f t="shared" si="84"/>
        <v>130.54783924252308</v>
      </c>
      <c r="AB73">
        <v>137.30000000000001</v>
      </c>
      <c r="AC73">
        <f>Y73/GGDP!$G73</f>
        <v>0.2569982716143977</v>
      </c>
      <c r="AD73">
        <f>Z73/GGDP!$G73</f>
        <v>0.62691734703569946</v>
      </c>
      <c r="AE73">
        <f>AA73/GGDP!$G73</f>
        <v>0.33091135647391218</v>
      </c>
      <c r="AF73">
        <f>AB73/GGDP!$G73</f>
        <v>0.34802666599072268</v>
      </c>
      <c r="AI73">
        <v>2065</v>
      </c>
      <c r="AJ73" s="17">
        <f t="shared" si="60"/>
        <v>104.28015298317186</v>
      </c>
      <c r="AK73" s="31">
        <f>AJ73/GGDP!G73</f>
        <v>0.26432828821366217</v>
      </c>
      <c r="AM73" s="36">
        <v>173.16</v>
      </c>
      <c r="AN73" s="38">
        <f t="shared" si="92"/>
        <v>68.879847016828137</v>
      </c>
      <c r="AO73" s="39">
        <f>AM73/GGDP!G73</f>
        <v>0.4389242351271197</v>
      </c>
      <c r="AP73" s="33">
        <f t="shared" si="61"/>
        <v>2.0871997865131768</v>
      </c>
      <c r="AQ73" s="17">
        <f t="shared" si="62"/>
        <v>134.27127995920455</v>
      </c>
      <c r="AR73" s="6">
        <f>AQ73/GGDP!G73</f>
        <v>0.34034949674077858</v>
      </c>
      <c r="AT73">
        <v>2065</v>
      </c>
      <c r="AU73" s="36">
        <v>195.86</v>
      </c>
      <c r="AV73" s="36">
        <f t="shared" si="93"/>
        <v>61.588720040795465</v>
      </c>
      <c r="AW73" s="39">
        <f>AU73/GGDP!G73</f>
        <v>0.49646396796025455</v>
      </c>
      <c r="AX73" s="17">
        <f t="shared" si="63"/>
        <v>1.5478401420722938</v>
      </c>
      <c r="AY73" s="17">
        <f t="shared" si="64"/>
        <v>254.37928607853138</v>
      </c>
      <c r="AZ73" s="8">
        <f>AY73/GGDP!G73</f>
        <v>0.64479806868908618</v>
      </c>
      <c r="BB73">
        <v>2065</v>
      </c>
      <c r="BC73">
        <v>210.22</v>
      </c>
      <c r="BD73">
        <f t="shared" si="94"/>
        <v>-44.15928607853138</v>
      </c>
      <c r="BE73" s="4">
        <f>BC73/GGDP!G73</f>
        <v>0.53286355225469573</v>
      </c>
      <c r="BF73" s="17">
        <f t="shared" si="65"/>
        <v>1.0654521608012106</v>
      </c>
      <c r="BH73" s="17">
        <f t="shared" si="66"/>
        <v>41.9014788373279</v>
      </c>
      <c r="BK73" s="17">
        <f t="shared" si="67"/>
        <v>51.896564480329396</v>
      </c>
      <c r="BL73" s="36">
        <f t="shared" si="95"/>
        <v>9.9950856430014952</v>
      </c>
      <c r="BM73" s="8">
        <f>BK73/GGDP!G73</f>
        <v>0.13154689229760816</v>
      </c>
      <c r="BO73">
        <f t="shared" si="96"/>
        <v>1.2385377776714024</v>
      </c>
      <c r="BQ73" s="36">
        <f t="shared" si="97"/>
        <v>631.13656448032941</v>
      </c>
      <c r="BY73">
        <v>2065</v>
      </c>
      <c r="BZ73">
        <v>167.67</v>
      </c>
      <c r="CA73">
        <v>211.53</v>
      </c>
      <c r="CB73">
        <v>196.47</v>
      </c>
      <c r="CC73">
        <v>183.06</v>
      </c>
      <c r="CD73">
        <v>72.48</v>
      </c>
      <c r="CE73">
        <v>12.35</v>
      </c>
      <c r="CF73">
        <v>0</v>
      </c>
      <c r="CH73">
        <f t="shared" si="98"/>
        <v>575.66999999999996</v>
      </c>
      <c r="CI73">
        <f t="shared" si="99"/>
        <v>183.06</v>
      </c>
      <c r="CJ73">
        <f t="shared" si="100"/>
        <v>758.73</v>
      </c>
      <c r="CK73">
        <f t="shared" si="101"/>
        <v>84.83</v>
      </c>
      <c r="CL73">
        <f t="shared" si="102"/>
        <v>843.56000000000006</v>
      </c>
      <c r="CN73" s="17">
        <f t="shared" si="91"/>
        <v>217.65351304403774</v>
      </c>
      <c r="CO73" s="17">
        <f t="shared" si="91"/>
        <v>271.02896001544059</v>
      </c>
      <c r="CP73" s="17">
        <f t="shared" si="91"/>
        <v>207.83047704828391</v>
      </c>
      <c r="CQ73" s="17">
        <f t="shared" si="91"/>
        <v>51.89656448032941</v>
      </c>
      <c r="CR73" s="17">
        <f t="shared" si="91"/>
        <v>79.832519059413926</v>
      </c>
      <c r="CS73" s="17">
        <f t="shared" si="91"/>
        <v>15.317966352494613</v>
      </c>
      <c r="CT73" s="17">
        <f t="shared" si="91"/>
        <v>0</v>
      </c>
      <c r="CU73" s="17"/>
      <c r="CV73" s="17">
        <f t="shared" si="86"/>
        <v>696.51295010776209</v>
      </c>
      <c r="CW73" s="17">
        <f t="shared" si="87"/>
        <v>51.896564480329396</v>
      </c>
      <c r="CX73" s="17">
        <f t="shared" si="88"/>
        <v>748.40951458809116</v>
      </c>
      <c r="CY73" s="17">
        <f t="shared" si="89"/>
        <v>95.150485411908519</v>
      </c>
      <c r="CZ73" s="17">
        <f t="shared" si="90"/>
        <v>843.56000000000006</v>
      </c>
      <c r="DC73">
        <v>2065</v>
      </c>
      <c r="DD73" s="17">
        <f t="shared" si="69"/>
        <v>104.28015298317186</v>
      </c>
      <c r="DE73" s="17">
        <f t="shared" si="50"/>
        <v>254.37928607853138</v>
      </c>
      <c r="DF73" s="17">
        <f t="shared" si="51"/>
        <v>134.27127995920455</v>
      </c>
      <c r="DG73" s="17">
        <f t="shared" si="52"/>
        <v>41.9014788373279</v>
      </c>
      <c r="DH73" s="17">
        <f t="shared" si="53"/>
        <v>70.471973482916866</v>
      </c>
      <c r="DI73" s="17">
        <f t="shared" si="54"/>
        <v>13.77582865884753</v>
      </c>
      <c r="DJ73">
        <v>0</v>
      </c>
      <c r="DK73">
        <v>619.08000000000004</v>
      </c>
      <c r="DL73">
        <f t="shared" si="70"/>
        <v>619.08000000000004</v>
      </c>
    </row>
    <row r="74" spans="1:116" x14ac:dyDescent="0.35">
      <c r="A74">
        <v>67</v>
      </c>
      <c r="B74">
        <v>2066</v>
      </c>
      <c r="C74" s="17">
        <f t="shared" si="55"/>
        <v>0.16844374391544203</v>
      </c>
      <c r="D74" s="17">
        <f t="shared" si="56"/>
        <v>0.41089889203096752</v>
      </c>
      <c r="E74" s="17">
        <f t="shared" si="57"/>
        <v>0.21688841500162262</v>
      </c>
      <c r="F74" s="17">
        <f t="shared" si="58"/>
        <v>0.79623105094803215</v>
      </c>
      <c r="G74" s="17">
        <f t="shared" si="59"/>
        <v>6.7683463909879005E-2</v>
      </c>
      <c r="Y74">
        <f t="shared" si="82"/>
        <v>101.8993588830937</v>
      </c>
      <c r="Z74">
        <f t="shared" si="83"/>
        <v>248.57161619933976</v>
      </c>
      <c r="AA74">
        <f t="shared" si="84"/>
        <v>131.20576593767828</v>
      </c>
      <c r="AB74">
        <v>139.77000000000001</v>
      </c>
      <c r="AC74">
        <f>Y74/GGDP!$G74</f>
        <v>0.25403076030985888</v>
      </c>
      <c r="AD74">
        <f>Z74/GGDP!$G74</f>
        <v>0.61967844888026269</v>
      </c>
      <c r="AE74">
        <f>AA74/GGDP!$G74</f>
        <v>0.32709038450796074</v>
      </c>
      <c r="AF74">
        <f>AB74/GGDP!$G74</f>
        <v>0.34844065514920353</v>
      </c>
      <c r="AI74">
        <v>2066</v>
      </c>
      <c r="AJ74" s="17">
        <f t="shared" si="60"/>
        <v>104.80569746418804</v>
      </c>
      <c r="AK74" s="31">
        <f>AJ74/GGDP!G74</f>
        <v>0.26127613856901266</v>
      </c>
      <c r="AM74" s="36">
        <v>174.01</v>
      </c>
      <c r="AN74" s="38">
        <f t="shared" si="92"/>
        <v>69.204302535811948</v>
      </c>
      <c r="AO74" s="39">
        <f>AM74/GGDP!G74</f>
        <v>0.43379951636626529</v>
      </c>
      <c r="AP74" s="33">
        <f t="shared" si="61"/>
        <v>2.0905446776350751</v>
      </c>
      <c r="AQ74" s="17">
        <f t="shared" si="62"/>
        <v>134.94797181400961</v>
      </c>
      <c r="AR74" s="6">
        <f>AQ74/GGDP!G74</f>
        <v>0.33641954432231347</v>
      </c>
      <c r="AT74">
        <v>2066</v>
      </c>
      <c r="AU74" s="36">
        <v>196.88</v>
      </c>
      <c r="AV74" s="36">
        <f t="shared" si="93"/>
        <v>61.93202818599039</v>
      </c>
      <c r="AW74" s="39">
        <f>AU74/GGDP!G74</f>
        <v>0.49081345199810533</v>
      </c>
      <c r="AX74" s="17">
        <f t="shared" si="63"/>
        <v>1.5503206697068741</v>
      </c>
      <c r="AY74" s="17">
        <f t="shared" si="64"/>
        <v>255.661290621668</v>
      </c>
      <c r="AZ74" s="8">
        <f>AY74/GGDP!G74</f>
        <v>0.63735270516208709</v>
      </c>
      <c r="BB74">
        <v>2066</v>
      </c>
      <c r="BC74">
        <v>209.47</v>
      </c>
      <c r="BD74">
        <f t="shared" si="94"/>
        <v>-46.191290621668003</v>
      </c>
      <c r="BE74" s="4">
        <f>BC74/GGDP!G74</f>
        <v>0.52219978560566405</v>
      </c>
      <c r="BF74" s="17">
        <f t="shared" si="65"/>
        <v>1.0671596262276157</v>
      </c>
      <c r="BH74" s="17">
        <f t="shared" si="66"/>
        <v>42.11265124472672</v>
      </c>
      <c r="BK74" s="17">
        <f t="shared" si="67"/>
        <v>52.241696689934699</v>
      </c>
      <c r="BL74" s="36">
        <f t="shared" si="95"/>
        <v>10.129045445207979</v>
      </c>
      <c r="BM74" s="8">
        <f>BK74/GGDP!G74</f>
        <v>0.13023632410922817</v>
      </c>
      <c r="BO74">
        <f t="shared" si="96"/>
        <v>1.2405226255251816</v>
      </c>
      <c r="BQ74" s="36">
        <f t="shared" si="97"/>
        <v>632.60169668993467</v>
      </c>
      <c r="BY74">
        <v>2066</v>
      </c>
      <c r="BZ74">
        <v>168.5</v>
      </c>
      <c r="CA74">
        <v>210.64</v>
      </c>
      <c r="CB74">
        <v>197.46</v>
      </c>
      <c r="CC74">
        <v>187.37</v>
      </c>
      <c r="CD74">
        <v>72.739999999999995</v>
      </c>
      <c r="CE74">
        <v>12.46</v>
      </c>
      <c r="CF74">
        <v>0</v>
      </c>
      <c r="CH74">
        <f t="shared" si="98"/>
        <v>576.6</v>
      </c>
      <c r="CI74">
        <f t="shared" si="99"/>
        <v>187.37</v>
      </c>
      <c r="CJ74">
        <f t="shared" si="100"/>
        <v>763.97</v>
      </c>
      <c r="CK74">
        <f t="shared" si="101"/>
        <v>85.199999999999989</v>
      </c>
      <c r="CL74">
        <f t="shared" si="102"/>
        <v>849.17000000000007</v>
      </c>
      <c r="CN74" s="17">
        <f t="shared" si="91"/>
        <v>219.10099301959022</v>
      </c>
      <c r="CO74" s="17">
        <f t="shared" si="91"/>
        <v>272.83140734068905</v>
      </c>
      <c r="CP74" s="17">
        <f t="shared" si="91"/>
        <v>209.21263003827974</v>
      </c>
      <c r="CQ74" s="17">
        <f t="shared" si="91"/>
        <v>52.241696689934713</v>
      </c>
      <c r="CR74" s="17">
        <f t="shared" si="91"/>
        <v>80.363436163026364</v>
      </c>
      <c r="CS74" s="17">
        <f t="shared" si="91"/>
        <v>15.419836748480074</v>
      </c>
      <c r="CT74" s="17">
        <f t="shared" si="91"/>
        <v>0</v>
      </c>
      <c r="CU74" s="17"/>
      <c r="CV74" s="17">
        <f t="shared" si="86"/>
        <v>701.1450303985589</v>
      </c>
      <c r="CW74" s="17">
        <f t="shared" si="87"/>
        <v>52.241696689934699</v>
      </c>
      <c r="CX74" s="17">
        <f t="shared" si="88"/>
        <v>753.38672708849333</v>
      </c>
      <c r="CY74" s="17">
        <f t="shared" si="89"/>
        <v>95.783272911506415</v>
      </c>
      <c r="CZ74" s="17">
        <f t="shared" si="90"/>
        <v>849.17000000000007</v>
      </c>
      <c r="DC74">
        <v>2066</v>
      </c>
      <c r="DD74" s="17">
        <f t="shared" si="69"/>
        <v>104.80569746418804</v>
      </c>
      <c r="DE74" s="17">
        <f t="shared" si="50"/>
        <v>255.661290621668</v>
      </c>
      <c r="DF74" s="17">
        <f t="shared" si="51"/>
        <v>134.94797181400961</v>
      </c>
      <c r="DG74" s="17">
        <f t="shared" si="52"/>
        <v>42.11265124472672</v>
      </c>
      <c r="DH74" s="17">
        <f t="shared" si="53"/>
        <v>70.827133651661939</v>
      </c>
      <c r="DI74" s="17">
        <f t="shared" si="54"/>
        <v>13.845255203745774</v>
      </c>
      <c r="DJ74">
        <v>0</v>
      </c>
      <c r="DK74">
        <v>622.20000000000005</v>
      </c>
      <c r="DL74">
        <f t="shared" si="70"/>
        <v>622.20000000000005</v>
      </c>
    </row>
    <row r="75" spans="1:116" x14ac:dyDescent="0.35">
      <c r="A75">
        <v>68</v>
      </c>
      <c r="B75">
        <v>2067</v>
      </c>
      <c r="C75" s="17">
        <f t="shared" si="55"/>
        <v>0.16844374391544203</v>
      </c>
      <c r="D75" s="17">
        <f t="shared" si="56"/>
        <v>0.41089889203096752</v>
      </c>
      <c r="E75" s="17">
        <f t="shared" si="57"/>
        <v>0.21688841500162262</v>
      </c>
      <c r="F75" s="17">
        <f t="shared" si="58"/>
        <v>0.79623105094803215</v>
      </c>
      <c r="G75" s="17">
        <f t="shared" si="59"/>
        <v>6.7683463909879005E-2</v>
      </c>
      <c r="Y75">
        <f t="shared" si="82"/>
        <v>102.40705417807537</v>
      </c>
      <c r="Z75">
        <f t="shared" si="83"/>
        <v>249.81007973231621</v>
      </c>
      <c r="AA75">
        <f t="shared" si="84"/>
        <v>131.85947515401838</v>
      </c>
      <c r="AB75">
        <v>142.22</v>
      </c>
      <c r="AC75">
        <f>Y75/GGDP!$G75</f>
        <v>0.25112693832137956</v>
      </c>
      <c r="AD75">
        <f>Z75/GGDP!$G75</f>
        <v>0.61259491339247207</v>
      </c>
      <c r="AE75">
        <f>AA75/GGDP!$G75</f>
        <v>0.32335141900002057</v>
      </c>
      <c r="AF75">
        <f>AB75/GGDP!$G75</f>
        <v>0.34875793913533926</v>
      </c>
      <c r="AI75">
        <v>2067</v>
      </c>
      <c r="AJ75" s="17">
        <f t="shared" si="60"/>
        <v>105.32787307032592</v>
      </c>
      <c r="AK75" s="31">
        <f>AJ75/GGDP!G75</f>
        <v>0.25828949476526131</v>
      </c>
      <c r="AM75" s="36">
        <v>174.87</v>
      </c>
      <c r="AN75" s="38">
        <f t="shared" si="92"/>
        <v>69.542126929674083</v>
      </c>
      <c r="AO75" s="39">
        <f>AM75/GGDP!G75</f>
        <v>0.42882365923637167</v>
      </c>
      <c r="AP75" s="33">
        <f t="shared" si="61"/>
        <v>2.0940456448686162</v>
      </c>
      <c r="AQ75" s="17">
        <f t="shared" si="62"/>
        <v>135.62032590051464</v>
      </c>
      <c r="AR75" s="6">
        <f>AQ75/GGDP!G75</f>
        <v>0.33257393732194179</v>
      </c>
      <c r="AT75">
        <v>2067</v>
      </c>
      <c r="AU75" s="36">
        <v>197.88</v>
      </c>
      <c r="AV75" s="36">
        <f t="shared" si="93"/>
        <v>62.259674099485352</v>
      </c>
      <c r="AW75" s="39">
        <f>AU75/GGDP!G75</f>
        <v>0.4852497609063488</v>
      </c>
      <c r="AX75" s="17">
        <f t="shared" si="63"/>
        <v>1.5529169413504271</v>
      </c>
      <c r="AY75" s="17">
        <f t="shared" si="64"/>
        <v>256.93507718696401</v>
      </c>
      <c r="AZ75" s="8">
        <f>AY75/GGDP!G75</f>
        <v>0.6300671355034797</v>
      </c>
      <c r="BB75">
        <v>2067</v>
      </c>
      <c r="BC75">
        <v>208.7</v>
      </c>
      <c r="BD75">
        <f t="shared" si="94"/>
        <v>-48.23507718696402</v>
      </c>
      <c r="BE75" s="4">
        <f>BC75/GGDP!G75</f>
        <v>0.51178302557689004</v>
      </c>
      <c r="BF75" s="17">
        <f t="shared" si="65"/>
        <v>1.0689467637733232</v>
      </c>
      <c r="BH75" s="17">
        <f t="shared" si="66"/>
        <v>42.322469982847345</v>
      </c>
      <c r="BK75" s="17">
        <f t="shared" si="67"/>
        <v>52.589904944188881</v>
      </c>
      <c r="BL75" s="36">
        <f t="shared" si="95"/>
        <v>10.267434961341536</v>
      </c>
      <c r="BM75" s="8">
        <f>BK75/GGDP!G75</f>
        <v>0.12896320396328717</v>
      </c>
      <c r="BO75">
        <f t="shared" si="96"/>
        <v>1.2426000884518973</v>
      </c>
      <c r="BQ75" s="36">
        <f t="shared" si="97"/>
        <v>634.03990494418895</v>
      </c>
      <c r="BY75">
        <v>2067</v>
      </c>
      <c r="BZ75">
        <v>169.34</v>
      </c>
      <c r="CA75">
        <v>209.73</v>
      </c>
      <c r="CB75">
        <v>198.43</v>
      </c>
      <c r="CC75">
        <v>191.76</v>
      </c>
      <c r="CD75">
        <v>73</v>
      </c>
      <c r="CE75">
        <v>12.57</v>
      </c>
      <c r="CF75">
        <v>0</v>
      </c>
      <c r="CH75">
        <f t="shared" si="98"/>
        <v>577.5</v>
      </c>
      <c r="CI75">
        <f t="shared" si="99"/>
        <v>191.76</v>
      </c>
      <c r="CJ75">
        <f t="shared" si="100"/>
        <v>769.26</v>
      </c>
      <c r="CK75">
        <f t="shared" si="101"/>
        <v>85.57</v>
      </c>
      <c r="CL75">
        <f t="shared" si="102"/>
        <v>854.82999999999993</v>
      </c>
      <c r="CN75" s="17">
        <f t="shared" si="91"/>
        <v>220.56137388619038</v>
      </c>
      <c r="CO75" s="17">
        <f t="shared" si="91"/>
        <v>274.6499192588542</v>
      </c>
      <c r="CP75" s="17">
        <f t="shared" si="91"/>
        <v>210.60710168237532</v>
      </c>
      <c r="CQ75" s="17">
        <f t="shared" si="91"/>
        <v>52.589904944188895</v>
      </c>
      <c r="CR75" s="17">
        <f t="shared" si="91"/>
        <v>80.89908514813267</v>
      </c>
      <c r="CS75" s="17">
        <f t="shared" si="91"/>
        <v>15.522615080258628</v>
      </c>
      <c r="CT75" s="17">
        <f t="shared" si="91"/>
        <v>0</v>
      </c>
      <c r="CU75" s="17"/>
      <c r="CV75" s="17">
        <f t="shared" si="86"/>
        <v>705.81839482741975</v>
      </c>
      <c r="CW75" s="17">
        <f t="shared" si="87"/>
        <v>52.589904944188881</v>
      </c>
      <c r="CX75" s="17">
        <f t="shared" si="88"/>
        <v>758.40829977160831</v>
      </c>
      <c r="CY75" s="17">
        <f t="shared" si="89"/>
        <v>96.421700228391273</v>
      </c>
      <c r="CZ75" s="17">
        <f t="shared" si="90"/>
        <v>854.82999999999993</v>
      </c>
      <c r="DC75">
        <v>2067</v>
      </c>
      <c r="DD75" s="17">
        <f t="shared" si="69"/>
        <v>105.32787307032592</v>
      </c>
      <c r="DE75" s="17">
        <f t="shared" si="50"/>
        <v>256.93507718696401</v>
      </c>
      <c r="DF75" s="17">
        <f t="shared" si="51"/>
        <v>135.62032590051464</v>
      </c>
      <c r="DG75" s="17">
        <f t="shared" si="52"/>
        <v>42.322469982847345</v>
      </c>
      <c r="DH75" s="17">
        <f t="shared" si="53"/>
        <v>71.18001715265865</v>
      </c>
      <c r="DI75" s="17">
        <f t="shared" si="54"/>
        <v>13.914236706689541</v>
      </c>
      <c r="DJ75">
        <v>0</v>
      </c>
      <c r="DK75">
        <v>625.30000000000007</v>
      </c>
      <c r="DL75">
        <f t="shared" si="70"/>
        <v>625.30000000000018</v>
      </c>
    </row>
    <row r="76" spans="1:116" x14ac:dyDescent="0.35">
      <c r="A76">
        <v>69</v>
      </c>
      <c r="B76">
        <v>2068</v>
      </c>
      <c r="C76" s="17">
        <f t="shared" si="55"/>
        <v>0.16844374391544203</v>
      </c>
      <c r="D76" s="17">
        <f t="shared" si="56"/>
        <v>0.41089889203096752</v>
      </c>
      <c r="E76" s="17">
        <f t="shared" si="57"/>
        <v>0.21688841500162265</v>
      </c>
      <c r="F76" s="17">
        <f t="shared" si="58"/>
        <v>0.79623105094803215</v>
      </c>
      <c r="G76" s="17">
        <f t="shared" si="59"/>
        <v>6.7683463909879005E-2</v>
      </c>
      <c r="Y76">
        <f t="shared" si="82"/>
        <v>102.90164765899296</v>
      </c>
      <c r="Z76">
        <f t="shared" si="83"/>
        <v>251.01658291605455</v>
      </c>
      <c r="AA76">
        <f t="shared" si="84"/>
        <v>132.49631445509806</v>
      </c>
      <c r="AB76">
        <v>144.66</v>
      </c>
      <c r="AC76">
        <f>Y76/GGDP!$G76</f>
        <v>0.24826086916208584</v>
      </c>
      <c r="AD76">
        <f>Z76/GGDP!$G76</f>
        <v>0.60560347153382355</v>
      </c>
      <c r="AE76">
        <f>AA76/GGDP!$G76</f>
        <v>0.31966106409104694</v>
      </c>
      <c r="AF76">
        <f>AB76/GGDP!$G76</f>
        <v>0.34900721368428672</v>
      </c>
      <c r="AI76">
        <v>2068</v>
      </c>
      <c r="AJ76" s="17">
        <f t="shared" si="60"/>
        <v>105.83657317695052</v>
      </c>
      <c r="AK76" s="31">
        <f>AJ76/GGDP!G76</f>
        <v>0.25534168056394729</v>
      </c>
      <c r="AM76" s="36">
        <v>175.73</v>
      </c>
      <c r="AN76" s="38">
        <f t="shared" si="92"/>
        <v>69.893426823049467</v>
      </c>
      <c r="AO76" s="39">
        <f>AM76/GGDP!G76</f>
        <v>0.42396680257666042</v>
      </c>
      <c r="AP76" s="33">
        <f t="shared" si="61"/>
        <v>2.0979010277724468</v>
      </c>
      <c r="AQ76" s="17">
        <f t="shared" si="62"/>
        <v>136.27532891381952</v>
      </c>
      <c r="AR76" s="6">
        <f>AQ76/GGDP!G76</f>
        <v>0.32877832737537582</v>
      </c>
      <c r="AT76">
        <v>2068</v>
      </c>
      <c r="AU76" s="36">
        <v>198.87</v>
      </c>
      <c r="AV76" s="36">
        <f t="shared" si="93"/>
        <v>62.594671086180483</v>
      </c>
      <c r="AW76" s="39">
        <f>AU76/GGDP!G76</f>
        <v>0.47979444618688027</v>
      </c>
      <c r="AX76" s="17">
        <f t="shared" si="63"/>
        <v>1.5557760430330585</v>
      </c>
      <c r="AY76" s="17">
        <f t="shared" si="64"/>
        <v>258.1759918408975</v>
      </c>
      <c r="AZ76" s="8">
        <f>AY76/GGDP!G76</f>
        <v>0.62287628613693335</v>
      </c>
      <c r="BB76">
        <v>2068</v>
      </c>
      <c r="BC76">
        <v>207.91</v>
      </c>
      <c r="BD76">
        <f t="shared" si="94"/>
        <v>-50.265991840897499</v>
      </c>
      <c r="BE76" s="4">
        <f>BC76/GGDP!G76</f>
        <v>0.50160438128784768</v>
      </c>
      <c r="BF76" s="17">
        <f t="shared" si="65"/>
        <v>1.0709148197649656</v>
      </c>
      <c r="BH76" s="17">
        <f t="shared" si="66"/>
        <v>42.526874043855173</v>
      </c>
      <c r="BK76" s="17">
        <f t="shared" si="67"/>
        <v>52.941189243091962</v>
      </c>
      <c r="BL76" s="36">
        <f t="shared" si="95"/>
        <v>10.414315199236789</v>
      </c>
      <c r="BM76" s="8">
        <f>BK76/GGDP!G76</f>
        <v>0.12772609530529558</v>
      </c>
      <c r="BO76">
        <f t="shared" si="96"/>
        <v>1.2448878605207896</v>
      </c>
      <c r="BQ76" s="36">
        <f t="shared" si="97"/>
        <v>635.4511892430919</v>
      </c>
      <c r="BY76">
        <v>2068</v>
      </c>
      <c r="BZ76">
        <v>170.19</v>
      </c>
      <c r="CA76">
        <v>208.81</v>
      </c>
      <c r="CB76">
        <v>199.39</v>
      </c>
      <c r="CC76">
        <v>196.22</v>
      </c>
      <c r="CD76">
        <v>73.25</v>
      </c>
      <c r="CE76">
        <v>12.68</v>
      </c>
      <c r="CF76">
        <v>0</v>
      </c>
      <c r="CH76">
        <f t="shared" si="98"/>
        <v>578.39</v>
      </c>
      <c r="CI76">
        <f t="shared" si="99"/>
        <v>196.22</v>
      </c>
      <c r="CJ76">
        <f t="shared" si="100"/>
        <v>774.61</v>
      </c>
      <c r="CK76">
        <f t="shared" si="101"/>
        <v>85.93</v>
      </c>
      <c r="CL76">
        <f t="shared" si="102"/>
        <v>860.54</v>
      </c>
      <c r="CN76" s="17">
        <f t="shared" si="91"/>
        <v>222.03465564383828</v>
      </c>
      <c r="CO76" s="17">
        <f t="shared" si="91"/>
        <v>276.48449576993596</v>
      </c>
      <c r="CP76" s="17">
        <f t="shared" si="91"/>
        <v>212.01389198057069</v>
      </c>
      <c r="CQ76" s="17">
        <f t="shared" si="91"/>
        <v>52.941189243091976</v>
      </c>
      <c r="CR76" s="17">
        <f t="shared" si="91"/>
        <v>81.439466014732858</v>
      </c>
      <c r="CS76" s="17">
        <f t="shared" si="91"/>
        <v>15.626301347830283</v>
      </c>
      <c r="CT76" s="17">
        <f t="shared" si="91"/>
        <v>0</v>
      </c>
      <c r="CU76" s="17"/>
      <c r="CV76" s="17">
        <f t="shared" si="86"/>
        <v>710.53304339434487</v>
      </c>
      <c r="CW76" s="17">
        <f t="shared" si="87"/>
        <v>52.941189243091962</v>
      </c>
      <c r="CX76" s="17">
        <f t="shared" si="88"/>
        <v>763.47423263743644</v>
      </c>
      <c r="CY76" s="17">
        <f t="shared" si="89"/>
        <v>97.065767362563122</v>
      </c>
      <c r="CZ76" s="17">
        <f t="shared" si="90"/>
        <v>860.54</v>
      </c>
      <c r="DC76">
        <v>2068</v>
      </c>
      <c r="DD76" s="17">
        <f t="shared" si="69"/>
        <v>105.83657317695052</v>
      </c>
      <c r="DE76" s="17">
        <f t="shared" si="50"/>
        <v>258.1759918408975</v>
      </c>
      <c r="DF76" s="17">
        <f t="shared" si="51"/>
        <v>136.27532891381952</v>
      </c>
      <c r="DG76" s="17">
        <f t="shared" si="52"/>
        <v>42.526874043855173</v>
      </c>
      <c r="DH76" s="17">
        <f t="shared" si="53"/>
        <v>71.523793982661886</v>
      </c>
      <c r="DI76" s="17">
        <f t="shared" si="54"/>
        <v>13.981438041815402</v>
      </c>
      <c r="DJ76">
        <v>0</v>
      </c>
      <c r="DK76">
        <v>628.31999999999994</v>
      </c>
      <c r="DL76">
        <f t="shared" si="70"/>
        <v>628.32000000000005</v>
      </c>
    </row>
    <row r="77" spans="1:116" x14ac:dyDescent="0.35">
      <c r="A77">
        <v>70</v>
      </c>
      <c r="B77">
        <v>2069</v>
      </c>
      <c r="C77" s="17">
        <f t="shared" si="55"/>
        <v>0.16844374391544203</v>
      </c>
      <c r="D77" s="17">
        <f t="shared" si="56"/>
        <v>0.41089889203096747</v>
      </c>
      <c r="E77" s="17">
        <f t="shared" si="57"/>
        <v>0.21688841500162265</v>
      </c>
      <c r="F77" s="17">
        <f t="shared" si="58"/>
        <v>0.79623105094803215</v>
      </c>
      <c r="G77" s="17">
        <f t="shared" si="59"/>
        <v>6.7683463909879005E-2</v>
      </c>
      <c r="Y77">
        <f t="shared" si="82"/>
        <v>103.39624113991057</v>
      </c>
      <c r="Z77">
        <f t="shared" si="83"/>
        <v>252.22308609979285</v>
      </c>
      <c r="AA77">
        <f t="shared" si="84"/>
        <v>133.13315375617776</v>
      </c>
      <c r="AB77">
        <v>147.09</v>
      </c>
      <c r="AC77">
        <f>Y77/GGDP!$G77</f>
        <v>0.24545684441152446</v>
      </c>
      <c r="AD77">
        <f>Z77/GGDP!$G77</f>
        <v>0.59876337978300453</v>
      </c>
      <c r="AE77">
        <f>AA77/GGDP!$G77</f>
        <v>0.31605059765496574</v>
      </c>
      <c r="AF77">
        <f>AB77/GGDP!$G77</f>
        <v>0.34918336340328554</v>
      </c>
      <c r="AI77">
        <v>2069</v>
      </c>
      <c r="AJ77" s="17">
        <f t="shared" si="60"/>
        <v>106.34527328357515</v>
      </c>
      <c r="AK77" s="31">
        <f>AJ77/GGDP!G77</f>
        <v>0.25245768038072158</v>
      </c>
      <c r="AM77" s="36">
        <v>176.6</v>
      </c>
      <c r="AN77" s="38">
        <f t="shared" si="92"/>
        <v>70.254726716424841</v>
      </c>
      <c r="AO77" s="39">
        <f>AM77/GGDP!G77</f>
        <v>0.41923843889469187</v>
      </c>
      <c r="AP77" s="33">
        <f t="shared" si="61"/>
        <v>2.1018651000567434</v>
      </c>
      <c r="AQ77" s="17">
        <f t="shared" si="62"/>
        <v>136.93033192712443</v>
      </c>
      <c r="AR77" s="6">
        <f>AQ77/GGDP!G77</f>
        <v>0.32506488445333875</v>
      </c>
      <c r="AT77">
        <v>2069</v>
      </c>
      <c r="AU77" s="36">
        <v>199.84</v>
      </c>
      <c r="AV77" s="36">
        <f t="shared" si="93"/>
        <v>62.909668072875576</v>
      </c>
      <c r="AW77" s="39">
        <f>AU77/GGDP!G77</f>
        <v>0.47440888804482007</v>
      </c>
      <c r="AX77" s="17">
        <f t="shared" si="63"/>
        <v>1.5587157473428028</v>
      </c>
      <c r="AY77" s="17">
        <f t="shared" si="64"/>
        <v>259.41690649483098</v>
      </c>
      <c r="AZ77" s="8">
        <f>AY77/GGDP!G77</f>
        <v>0.61584110363410638</v>
      </c>
      <c r="BB77">
        <v>2069</v>
      </c>
      <c r="BC77">
        <v>207.11</v>
      </c>
      <c r="BD77">
        <f t="shared" si="94"/>
        <v>-52.306906494830969</v>
      </c>
      <c r="BE77" s="4">
        <f>BC77/GGDP!G77</f>
        <v>0.49166745798119837</v>
      </c>
      <c r="BF77" s="17">
        <f t="shared" si="65"/>
        <v>1.0729383583874623</v>
      </c>
      <c r="BH77" s="17">
        <f t="shared" si="66"/>
        <v>42.731278104863009</v>
      </c>
      <c r="BK77" s="17">
        <f t="shared" si="67"/>
        <v>53.296164795573709</v>
      </c>
      <c r="BL77" s="36">
        <f t="shared" si="95"/>
        <v>10.564886690710701</v>
      </c>
      <c r="BM77" s="8">
        <f>BK77/GGDP!G77</f>
        <v>0.12652208905985593</v>
      </c>
      <c r="BO77">
        <f t="shared" si="96"/>
        <v>1.2472401285256285</v>
      </c>
      <c r="BQ77" s="36">
        <f t="shared" si="97"/>
        <v>636.84616479557371</v>
      </c>
      <c r="BY77">
        <v>2069</v>
      </c>
      <c r="BZ77">
        <v>171.05</v>
      </c>
      <c r="CA77">
        <v>207.87</v>
      </c>
      <c r="CB77">
        <v>200.34</v>
      </c>
      <c r="CC77">
        <v>200.76</v>
      </c>
      <c r="CD77">
        <v>73.5</v>
      </c>
      <c r="CE77">
        <v>12.79</v>
      </c>
      <c r="CF77">
        <v>0</v>
      </c>
      <c r="CH77">
        <f t="shared" si="98"/>
        <v>579.26</v>
      </c>
      <c r="CI77">
        <f t="shared" si="99"/>
        <v>200.76</v>
      </c>
      <c r="CJ77">
        <f t="shared" si="100"/>
        <v>780.02</v>
      </c>
      <c r="CK77">
        <f t="shared" si="101"/>
        <v>86.289999999999992</v>
      </c>
      <c r="CL77">
        <f t="shared" si="102"/>
        <v>866.31</v>
      </c>
      <c r="CN77" s="17">
        <f t="shared" si="91"/>
        <v>223.52341847074339</v>
      </c>
      <c r="CO77" s="17">
        <f t="shared" si="91"/>
        <v>278.33834979251776</v>
      </c>
      <c r="CP77" s="17">
        <f t="shared" si="91"/>
        <v>213.43546466368582</v>
      </c>
      <c r="CQ77" s="17">
        <f t="shared" si="91"/>
        <v>53.296164795573723</v>
      </c>
      <c r="CR77" s="17">
        <f t="shared" si="91"/>
        <v>81.985525139125684</v>
      </c>
      <c r="CS77" s="17">
        <f t="shared" si="91"/>
        <v>15.731077138353653</v>
      </c>
      <c r="CT77" s="17">
        <f t="shared" si="91"/>
        <v>0</v>
      </c>
      <c r="CU77" s="17"/>
      <c r="CV77" s="17">
        <f t="shared" si="86"/>
        <v>715.29723292694689</v>
      </c>
      <c r="CW77" s="17">
        <f t="shared" si="87"/>
        <v>53.296164795573709</v>
      </c>
      <c r="CX77" s="17">
        <f t="shared" si="88"/>
        <v>768.59339772252019</v>
      </c>
      <c r="CY77" s="17">
        <f t="shared" si="89"/>
        <v>97.716602277479325</v>
      </c>
      <c r="CZ77" s="17">
        <f t="shared" si="90"/>
        <v>866.31</v>
      </c>
      <c r="DC77">
        <v>2069</v>
      </c>
      <c r="DD77" s="17">
        <f t="shared" si="69"/>
        <v>106.34527328357515</v>
      </c>
      <c r="DE77" s="17">
        <f t="shared" si="50"/>
        <v>259.41690649483098</v>
      </c>
      <c r="DF77" s="17">
        <f t="shared" si="51"/>
        <v>136.93033192712443</v>
      </c>
      <c r="DG77" s="17">
        <f t="shared" si="52"/>
        <v>42.731278104863009</v>
      </c>
      <c r="DH77" s="17">
        <f t="shared" si="53"/>
        <v>71.867570812665136</v>
      </c>
      <c r="DI77" s="17">
        <f t="shared" si="54"/>
        <v>14.048639376941265</v>
      </c>
      <c r="DJ77">
        <v>0</v>
      </c>
      <c r="DK77">
        <v>631.33999999999992</v>
      </c>
      <c r="DL77">
        <f t="shared" si="70"/>
        <v>631.34</v>
      </c>
    </row>
    <row r="78" spans="1:116" x14ac:dyDescent="0.35">
      <c r="A78">
        <v>71</v>
      </c>
      <c r="B78">
        <v>2070</v>
      </c>
      <c r="C78" s="17">
        <f t="shared" si="55"/>
        <v>0.16844374391544203</v>
      </c>
      <c r="D78" s="17">
        <f t="shared" si="56"/>
        <v>0.41089889203096747</v>
      </c>
      <c r="E78" s="17">
        <f t="shared" si="57"/>
        <v>0.21688841500162262</v>
      </c>
      <c r="F78" s="17">
        <f t="shared" si="58"/>
        <v>0.79623105094803215</v>
      </c>
      <c r="G78" s="17">
        <f t="shared" si="59"/>
        <v>6.7683463909879005E-2</v>
      </c>
      <c r="Y78">
        <f t="shared" si="82"/>
        <v>103.8810082602802</v>
      </c>
      <c r="Z78">
        <f t="shared" si="83"/>
        <v>253.40561902160266</v>
      </c>
      <c r="AA78">
        <f t="shared" si="84"/>
        <v>133.75734062081219</v>
      </c>
      <c r="AB78">
        <v>149.52000000000001</v>
      </c>
      <c r="AC78">
        <f>Y78/GGDP!$G78</f>
        <v>0.24270129494014345</v>
      </c>
      <c r="AD78">
        <f>Z78/GGDP!$G78</f>
        <v>0.59204153782907964</v>
      </c>
      <c r="AE78">
        <f>AA78/GGDP!$G78</f>
        <v>0.31250254806039951</v>
      </c>
      <c r="AF78">
        <f>AB78/GGDP!$G78</f>
        <v>0.34932947058548669</v>
      </c>
      <c r="AI78">
        <v>2070</v>
      </c>
      <c r="AJ78" s="17">
        <f t="shared" si="60"/>
        <v>106.8438667655649</v>
      </c>
      <c r="AK78" s="31">
        <f>AJ78/GGDP!G78</f>
        <v>0.24962353807197071</v>
      </c>
      <c r="AM78" s="36">
        <v>177.48</v>
      </c>
      <c r="AN78" s="38">
        <f t="shared" si="92"/>
        <v>70.636133234435093</v>
      </c>
      <c r="AO78" s="39">
        <f>AM78/GGDP!G78</f>
        <v>0.41465352086351104</v>
      </c>
      <c r="AP78" s="33">
        <f t="shared" si="61"/>
        <v>2.1061596641655913</v>
      </c>
      <c r="AQ78" s="17">
        <f t="shared" si="62"/>
        <v>137.57232163552925</v>
      </c>
      <c r="AR78" s="6">
        <f>AQ78/GGDP!G78</f>
        <v>0.32141563860457284</v>
      </c>
      <c r="AT78">
        <v>2070</v>
      </c>
      <c r="AU78" s="36">
        <v>200.8</v>
      </c>
      <c r="AV78" s="36">
        <f t="shared" si="93"/>
        <v>63.227678364470762</v>
      </c>
      <c r="AW78" s="39">
        <f>AU78/GGDP!G78</f>
        <v>0.46913695621699925</v>
      </c>
      <c r="AX78" s="17">
        <f t="shared" si="63"/>
        <v>1.5619005400796224</v>
      </c>
      <c r="AY78" s="17">
        <f t="shared" si="64"/>
        <v>260.63316721524268</v>
      </c>
      <c r="AZ78" s="8">
        <f>AY78/GGDP!G78</f>
        <v>0.60892754360834234</v>
      </c>
      <c r="BB78">
        <v>2070</v>
      </c>
      <c r="BC78">
        <v>206.29</v>
      </c>
      <c r="BD78">
        <f t="shared" si="94"/>
        <v>-54.343167215242687</v>
      </c>
      <c r="BE78" s="4">
        <f>BC78/GGDP!G78</f>
        <v>0.48196345965141818</v>
      </c>
      <c r="BF78" s="17">
        <f t="shared" si="65"/>
        <v>1.0751306030585466</v>
      </c>
      <c r="BH78" s="17">
        <f t="shared" si="66"/>
        <v>42.931621158036258</v>
      </c>
      <c r="BK78" s="17">
        <f t="shared" si="67"/>
        <v>53.655446810563902</v>
      </c>
      <c r="BL78" s="36">
        <f t="shared" si="95"/>
        <v>10.723825652527644</v>
      </c>
      <c r="BM78" s="8">
        <f>BK78/GGDP!G78</f>
        <v>0.12535733566320242</v>
      </c>
      <c r="BO78">
        <f t="shared" si="96"/>
        <v>1.2497885093379539</v>
      </c>
      <c r="BQ78" s="36">
        <f t="shared" si="97"/>
        <v>638.22544681056388</v>
      </c>
      <c r="BY78">
        <v>2070</v>
      </c>
      <c r="BZ78">
        <v>171.91</v>
      </c>
      <c r="CA78">
        <v>206.93</v>
      </c>
      <c r="CB78">
        <v>201.26</v>
      </c>
      <c r="CC78">
        <v>205.39</v>
      </c>
      <c r="CD78">
        <v>73.75</v>
      </c>
      <c r="CE78">
        <v>12.91</v>
      </c>
      <c r="CF78">
        <v>0</v>
      </c>
      <c r="CH78">
        <f t="shared" si="98"/>
        <v>580.1</v>
      </c>
      <c r="CI78">
        <f t="shared" si="99"/>
        <v>205.39</v>
      </c>
      <c r="CJ78">
        <f t="shared" si="100"/>
        <v>785.49</v>
      </c>
      <c r="CK78">
        <f t="shared" si="101"/>
        <v>86.66</v>
      </c>
      <c r="CL78">
        <f t="shared" si="102"/>
        <v>872.15</v>
      </c>
      <c r="CN78" s="17">
        <f t="shared" si="91"/>
        <v>225.03024254511533</v>
      </c>
      <c r="CO78" s="17">
        <f t="shared" si="91"/>
        <v>280.2146942451829</v>
      </c>
      <c r="CP78" s="17">
        <f t="shared" si="91"/>
        <v>214.87428346254066</v>
      </c>
      <c r="CQ78" s="17">
        <f t="shared" si="91"/>
        <v>53.655446810563909</v>
      </c>
      <c r="CR78" s="17">
        <f t="shared" si="91"/>
        <v>82.538208897609948</v>
      </c>
      <c r="CS78" s="17">
        <f t="shared" si="91"/>
        <v>15.837124038987358</v>
      </c>
      <c r="CT78" s="17">
        <f t="shared" si="91"/>
        <v>0</v>
      </c>
      <c r="CU78" s="17"/>
      <c r="CV78" s="17">
        <f t="shared" si="86"/>
        <v>720.11922025283877</v>
      </c>
      <c r="CW78" s="17">
        <f t="shared" si="87"/>
        <v>53.655446810563902</v>
      </c>
      <c r="CX78" s="17">
        <f t="shared" si="88"/>
        <v>773.77466706340226</v>
      </c>
      <c r="CY78" s="17">
        <f t="shared" si="89"/>
        <v>98.375332936597275</v>
      </c>
      <c r="CZ78" s="17">
        <f t="shared" si="90"/>
        <v>872.15</v>
      </c>
      <c r="DC78">
        <v>2070</v>
      </c>
      <c r="DD78" s="17">
        <f t="shared" si="69"/>
        <v>106.8438667655649</v>
      </c>
      <c r="DE78" s="17">
        <f t="shared" si="50"/>
        <v>260.63316721524268</v>
      </c>
      <c r="DF78" s="17">
        <f t="shared" si="51"/>
        <v>137.57232163552925</v>
      </c>
      <c r="DG78" s="17">
        <f t="shared" si="52"/>
        <v>42.931621158036258</v>
      </c>
      <c r="DH78" s="17">
        <f t="shared" si="53"/>
        <v>72.204517639423301</v>
      </c>
      <c r="DI78" s="17">
        <f t="shared" si="54"/>
        <v>14.114505586203704</v>
      </c>
      <c r="DJ78">
        <v>0</v>
      </c>
      <c r="DK78">
        <v>634.30000000000007</v>
      </c>
      <c r="DL78">
        <f t="shared" si="70"/>
        <v>634.30000000000007</v>
      </c>
    </row>
    <row r="79" spans="1:116" x14ac:dyDescent="0.35">
      <c r="A79">
        <v>72</v>
      </c>
      <c r="B79">
        <v>2071</v>
      </c>
      <c r="C79" s="17">
        <f t="shared" si="55"/>
        <v>0.16844374391544203</v>
      </c>
      <c r="D79" s="17">
        <f t="shared" si="56"/>
        <v>0.41089889203096747</v>
      </c>
      <c r="E79" s="17">
        <f t="shared" si="57"/>
        <v>0.21688841500162262</v>
      </c>
      <c r="F79" s="17">
        <f t="shared" si="58"/>
        <v>0.79623105094803215</v>
      </c>
      <c r="G79" s="17">
        <f t="shared" si="59"/>
        <v>6.7683463909879005E-2</v>
      </c>
      <c r="Y79">
        <f t="shared" si="82"/>
        <v>104.36249992713375</v>
      </c>
      <c r="Z79">
        <f t="shared" si="83"/>
        <v>254.5801618561029</v>
      </c>
      <c r="AA79">
        <f t="shared" si="84"/>
        <v>134.37731000663146</v>
      </c>
      <c r="AB79">
        <v>151.93</v>
      </c>
      <c r="AC79">
        <f>Y79/GGDP!$G79</f>
        <v>0.23999655036710071</v>
      </c>
      <c r="AD79">
        <f>Z79/GGDP!$G79</f>
        <v>0.58544362850661813</v>
      </c>
      <c r="AE79">
        <f>AA79/GGDP!$G79</f>
        <v>0.30901991492843844</v>
      </c>
      <c r="AF79">
        <f>AB79/GGDP!$G79</f>
        <v>0.34938484534897091</v>
      </c>
      <c r="AI79">
        <v>2071</v>
      </c>
      <c r="AJ79" s="17">
        <f t="shared" si="60"/>
        <v>107.33909137267628</v>
      </c>
      <c r="AK79" s="31">
        <f>AJ79/GGDP!G79</f>
        <v>0.2468416497014517</v>
      </c>
      <c r="AM79" s="36">
        <v>178.35</v>
      </c>
      <c r="AN79" s="38">
        <f t="shared" si="92"/>
        <v>71.010908627323715</v>
      </c>
      <c r="AO79" s="39">
        <f>AM79/GGDP!G79</f>
        <v>0.41014142807864779</v>
      </c>
      <c r="AP79" s="33">
        <f t="shared" si="61"/>
        <v>2.1106007570342116</v>
      </c>
      <c r="AQ79" s="17">
        <f t="shared" si="62"/>
        <v>138.209973575634</v>
      </c>
      <c r="AR79" s="6">
        <f>AQ79/GGDP!G79</f>
        <v>0.31783367500433252</v>
      </c>
      <c r="AT79">
        <v>2071</v>
      </c>
      <c r="AU79" s="36">
        <v>201.74</v>
      </c>
      <c r="AV79" s="36">
        <f t="shared" si="93"/>
        <v>63.530026424366014</v>
      </c>
      <c r="AW79" s="39">
        <f>AU79/GGDP!G79</f>
        <v>0.46393009083592041</v>
      </c>
      <c r="AX79" s="17">
        <f t="shared" si="63"/>
        <v>1.5651939966337769</v>
      </c>
      <c r="AY79" s="17">
        <f t="shared" si="64"/>
        <v>261.8412099578137</v>
      </c>
      <c r="AZ79" s="8">
        <f>AY79/GGDP!G79</f>
        <v>0.60214145097806993</v>
      </c>
      <c r="BB79">
        <v>2071</v>
      </c>
      <c r="BC79">
        <v>205.46</v>
      </c>
      <c r="BD79">
        <f t="shared" si="94"/>
        <v>-56.381209957813695</v>
      </c>
      <c r="BE79" s="4">
        <f>BC79/GGDP!G79</f>
        <v>0.47248476486144647</v>
      </c>
      <c r="BF79" s="17">
        <f t="shared" si="65"/>
        <v>1.0773976462154911</v>
      </c>
      <c r="BH79" s="17">
        <f t="shared" si="66"/>
        <v>43.130610541931297</v>
      </c>
      <c r="BK79" s="17">
        <f t="shared" si="67"/>
        <v>54.017804870202973</v>
      </c>
      <c r="BL79" s="36">
        <f t="shared" si="95"/>
        <v>10.887194328271676</v>
      </c>
      <c r="BM79" s="8">
        <f>BK79/GGDP!G79</f>
        <v>0.12422169683845687</v>
      </c>
      <c r="BO79">
        <f t="shared" si="96"/>
        <v>1.2524238398546947</v>
      </c>
      <c r="BQ79" s="36">
        <f t="shared" si="97"/>
        <v>639.56780487020308</v>
      </c>
      <c r="BY79">
        <v>2071</v>
      </c>
      <c r="BZ79">
        <v>172.77</v>
      </c>
      <c r="CA79">
        <v>205.99</v>
      </c>
      <c r="CB79">
        <v>202.17</v>
      </c>
      <c r="CC79">
        <v>210.1</v>
      </c>
      <c r="CD79">
        <v>73.989999999999995</v>
      </c>
      <c r="CE79">
        <v>13.02</v>
      </c>
      <c r="CF79">
        <v>0</v>
      </c>
      <c r="CH79">
        <f t="shared" si="98"/>
        <v>580.92999999999995</v>
      </c>
      <c r="CI79">
        <f t="shared" si="99"/>
        <v>210.1</v>
      </c>
      <c r="CJ79">
        <f t="shared" si="100"/>
        <v>791.03</v>
      </c>
      <c r="CK79">
        <f t="shared" si="101"/>
        <v>87.009999999999991</v>
      </c>
      <c r="CL79">
        <f t="shared" si="102"/>
        <v>878.04</v>
      </c>
      <c r="CN79" s="17">
        <f t="shared" si="91"/>
        <v>226.54996751053497</v>
      </c>
      <c r="CO79" s="17">
        <f t="shared" si="91"/>
        <v>282.10710329076466</v>
      </c>
      <c r="CP79" s="17">
        <f t="shared" si="91"/>
        <v>216.32542091549527</v>
      </c>
      <c r="CQ79" s="17">
        <f t="shared" si="91"/>
        <v>54.017804870202987</v>
      </c>
      <c r="CR79" s="17">
        <f t="shared" si="91"/>
        <v>83.095624537588066</v>
      </c>
      <c r="CS79" s="17">
        <f t="shared" si="91"/>
        <v>15.94407887541416</v>
      </c>
      <c r="CT79" s="17">
        <f t="shared" si="91"/>
        <v>0</v>
      </c>
      <c r="CU79" s="17"/>
      <c r="CV79" s="17">
        <f t="shared" si="86"/>
        <v>724.98249171679481</v>
      </c>
      <c r="CW79" s="17">
        <f t="shared" si="87"/>
        <v>54.017804870202973</v>
      </c>
      <c r="CX79" s="17">
        <f t="shared" si="88"/>
        <v>779.00029658699737</v>
      </c>
      <c r="CY79" s="17">
        <f t="shared" si="89"/>
        <v>99.039703413002201</v>
      </c>
      <c r="CZ79" s="17">
        <f t="shared" si="90"/>
        <v>878.04</v>
      </c>
      <c r="DC79">
        <v>2071</v>
      </c>
      <c r="DD79" s="17">
        <f t="shared" si="69"/>
        <v>107.33909137267628</v>
      </c>
      <c r="DE79" s="17">
        <f t="shared" si="50"/>
        <v>261.8412099578137</v>
      </c>
      <c r="DF79" s="17">
        <f t="shared" si="51"/>
        <v>138.209973575634</v>
      </c>
      <c r="DG79" s="17">
        <f t="shared" si="52"/>
        <v>43.130610541931297</v>
      </c>
      <c r="DH79" s="17">
        <f t="shared" si="53"/>
        <v>72.539187798433076</v>
      </c>
      <c r="DI79" s="17">
        <f t="shared" si="54"/>
        <v>14.179926753511662</v>
      </c>
      <c r="DJ79">
        <v>0</v>
      </c>
      <c r="DK79">
        <v>637.24</v>
      </c>
      <c r="DL79">
        <f t="shared" si="70"/>
        <v>637.24</v>
      </c>
    </row>
    <row r="80" spans="1:116" x14ac:dyDescent="0.35">
      <c r="A80">
        <v>73</v>
      </c>
      <c r="B80">
        <v>2072</v>
      </c>
      <c r="C80" s="17">
        <f t="shared" si="55"/>
        <v>0.16844374391544203</v>
      </c>
      <c r="D80" s="17">
        <f t="shared" si="56"/>
        <v>0.41089889203096752</v>
      </c>
      <c r="E80" s="17">
        <f t="shared" si="57"/>
        <v>0.21688841500162262</v>
      </c>
      <c r="F80" s="17">
        <f t="shared" si="58"/>
        <v>0.79623105094803215</v>
      </c>
      <c r="G80" s="17">
        <f t="shared" si="59"/>
        <v>6.7683463909879005E-2</v>
      </c>
      <c r="Y80">
        <f t="shared" si="82"/>
        <v>104.84235386722932</v>
      </c>
      <c r="Z80">
        <f t="shared" si="83"/>
        <v>255.75070964694842</v>
      </c>
      <c r="AA80">
        <f t="shared" si="84"/>
        <v>134.9951706530432</v>
      </c>
      <c r="AB80">
        <v>154.34</v>
      </c>
      <c r="AC80">
        <f>Y80/GGDP!$G80</f>
        <v>0.2373502532537112</v>
      </c>
      <c r="AD80">
        <f>Z80/GGDP!$G80</f>
        <v>0.57898829495370008</v>
      </c>
      <c r="AE80">
        <f>AA80/GGDP!$G80</f>
        <v>0.30561253883238976</v>
      </c>
      <c r="AF80">
        <f>AB80/GGDP!$G80</f>
        <v>0.34940686407679072</v>
      </c>
      <c r="AI80">
        <v>2072</v>
      </c>
      <c r="AJ80" s="17">
        <f t="shared" si="60"/>
        <v>107.83263154234852</v>
      </c>
      <c r="AK80" s="31">
        <f>AJ80/GGDP!G80</f>
        <v>0.2441198758089933</v>
      </c>
      <c r="AM80" s="36">
        <v>179.23</v>
      </c>
      <c r="AN80" s="38">
        <f t="shared" si="92"/>
        <v>71.397368457651467</v>
      </c>
      <c r="AO80" s="39">
        <f>AM80/GGDP!G80</f>
        <v>0.4057547767816716</v>
      </c>
      <c r="AP80" s="33">
        <f t="shared" si="61"/>
        <v>2.1152255179087809</v>
      </c>
      <c r="AQ80" s="17">
        <f t="shared" si="62"/>
        <v>138.84545663158875</v>
      </c>
      <c r="AR80" s="6">
        <f>AQ80/GGDP!G80</f>
        <v>0.31432911489538334</v>
      </c>
      <c r="AT80">
        <v>2072</v>
      </c>
      <c r="AU80" s="36">
        <v>202.66</v>
      </c>
      <c r="AV80" s="36">
        <f t="shared" si="93"/>
        <v>63.81454336841125</v>
      </c>
      <c r="AW80" s="39">
        <f>AU80/GGDP!G80</f>
        <v>0.45879742823508102</v>
      </c>
      <c r="AX80" s="17">
        <f t="shared" si="63"/>
        <v>1.5686236589858908</v>
      </c>
      <c r="AY80" s="17">
        <f t="shared" si="64"/>
        <v>263.04514371146445</v>
      </c>
      <c r="AZ80" s="8">
        <f>AY80/GGDP!G80</f>
        <v>0.59550200061456227</v>
      </c>
      <c r="BB80">
        <v>2072</v>
      </c>
      <c r="BC80">
        <v>204.63</v>
      </c>
      <c r="BD80">
        <f t="shared" si="94"/>
        <v>-58.415143711464452</v>
      </c>
      <c r="BE80" s="4">
        <f>BC80/GGDP!G80</f>
        <v>0.46325726704699804</v>
      </c>
      <c r="BF80" s="17">
        <f t="shared" si="65"/>
        <v>1.0797584463165826</v>
      </c>
      <c r="BH80" s="17">
        <f t="shared" si="66"/>
        <v>43.328923091187242</v>
      </c>
      <c r="BK80" s="17">
        <f t="shared" si="67"/>
        <v>54.385084601280269</v>
      </c>
      <c r="BL80" s="36">
        <f t="shared" si="95"/>
        <v>11.056161510093027</v>
      </c>
      <c r="BM80" s="8">
        <f>BK80/GGDP!G80</f>
        <v>0.12312117314425489</v>
      </c>
      <c r="BO80">
        <f t="shared" si="96"/>
        <v>1.2551681583875267</v>
      </c>
      <c r="BQ80" s="36">
        <f t="shared" si="97"/>
        <v>640.90508460128024</v>
      </c>
      <c r="BY80">
        <v>2072</v>
      </c>
      <c r="BZ80">
        <v>173.63</v>
      </c>
      <c r="CA80">
        <v>205.04</v>
      </c>
      <c r="CB80">
        <v>203.07</v>
      </c>
      <c r="CC80">
        <v>214.91</v>
      </c>
      <c r="CD80">
        <v>74.23</v>
      </c>
      <c r="CE80">
        <v>13.13</v>
      </c>
      <c r="CF80">
        <v>0</v>
      </c>
      <c r="CH80">
        <f t="shared" si="98"/>
        <v>581.74</v>
      </c>
      <c r="CI80">
        <f t="shared" si="99"/>
        <v>214.91</v>
      </c>
      <c r="CJ80">
        <f t="shared" si="100"/>
        <v>796.65</v>
      </c>
      <c r="CK80">
        <f t="shared" si="101"/>
        <v>87.36</v>
      </c>
      <c r="CL80">
        <f t="shared" si="102"/>
        <v>884.01</v>
      </c>
      <c r="CN80" s="17">
        <f t="shared" si="91"/>
        <v>228.09033390163091</v>
      </c>
      <c r="CO80" s="17">
        <f t="shared" si="91"/>
        <v>284.02521568501305</v>
      </c>
      <c r="CP80" s="17">
        <f t="shared" si="91"/>
        <v>217.79626821500955</v>
      </c>
      <c r="CQ80" s="17">
        <f t="shared" si="91"/>
        <v>54.38508460128029</v>
      </c>
      <c r="CR80" s="17">
        <f t="shared" si="91"/>
        <v>83.660611187956391</v>
      </c>
      <c r="CS80" s="17">
        <f t="shared" si="91"/>
        <v>16.052486409109918</v>
      </c>
      <c r="CT80" s="17">
        <f t="shared" si="91"/>
        <v>0</v>
      </c>
      <c r="CU80" s="17"/>
      <c r="CV80" s="17">
        <f t="shared" si="86"/>
        <v>729.91181780165346</v>
      </c>
      <c r="CW80" s="17">
        <f t="shared" si="87"/>
        <v>54.385084601280269</v>
      </c>
      <c r="CX80" s="17">
        <f t="shared" si="88"/>
        <v>784.29690240293326</v>
      </c>
      <c r="CY80" s="17">
        <f t="shared" si="89"/>
        <v>99.71309759706628</v>
      </c>
      <c r="CZ80" s="17">
        <f t="shared" si="90"/>
        <v>884.01</v>
      </c>
      <c r="DC80">
        <v>2072</v>
      </c>
      <c r="DD80" s="17">
        <f t="shared" si="69"/>
        <v>107.83263154234852</v>
      </c>
      <c r="DE80" s="17">
        <f t="shared" si="50"/>
        <v>263.04514371146445</v>
      </c>
      <c r="DF80" s="17">
        <f t="shared" si="51"/>
        <v>138.84545663158875</v>
      </c>
      <c r="DG80" s="17">
        <f t="shared" si="52"/>
        <v>43.328923091187242</v>
      </c>
      <c r="DH80" s="17">
        <f t="shared" si="53"/>
        <v>72.87271962356867</v>
      </c>
      <c r="DI80" s="17">
        <f t="shared" si="54"/>
        <v>14.245125399842383</v>
      </c>
      <c r="DJ80">
        <v>0</v>
      </c>
      <c r="DK80">
        <v>640.16999999999996</v>
      </c>
      <c r="DL80">
        <f t="shared" si="70"/>
        <v>640.16999999999996</v>
      </c>
    </row>
    <row r="81" spans="1:116" x14ac:dyDescent="0.35">
      <c r="A81">
        <v>74</v>
      </c>
      <c r="B81">
        <v>2073</v>
      </c>
      <c r="C81" s="17">
        <f t="shared" si="55"/>
        <v>0.16844374391544203</v>
      </c>
      <c r="D81" s="17">
        <f t="shared" si="56"/>
        <v>0.41089889203096758</v>
      </c>
      <c r="E81" s="17">
        <f t="shared" si="57"/>
        <v>0.21688841500162262</v>
      </c>
      <c r="F81" s="17">
        <f t="shared" si="58"/>
        <v>0.79623105094803215</v>
      </c>
      <c r="G81" s="17">
        <f t="shared" si="59"/>
        <v>6.7683463909879005E-2</v>
      </c>
      <c r="Y81">
        <f t="shared" si="82"/>
        <v>105.3189323538089</v>
      </c>
      <c r="Z81">
        <f t="shared" si="83"/>
        <v>256.91326735048443</v>
      </c>
      <c r="AA81">
        <f t="shared" si="84"/>
        <v>135.60881382063988</v>
      </c>
      <c r="AB81">
        <v>156.74</v>
      </c>
      <c r="AC81">
        <f>Y81/GGDP!$G81</f>
        <v>0.23476200872410705</v>
      </c>
      <c r="AD81">
        <f>Z81/GGDP!$G81</f>
        <v>0.57267457391664311</v>
      </c>
      <c r="AE81">
        <f>AA81/GGDP!$G81</f>
        <v>0.30227991132949911</v>
      </c>
      <c r="AF81">
        <f>AB81/GGDP!$G81</f>
        <v>0.3493825509339753</v>
      </c>
      <c r="AI81">
        <v>2073</v>
      </c>
      <c r="AJ81" s="17">
        <f t="shared" si="60"/>
        <v>108.32280283714248</v>
      </c>
      <c r="AK81" s="31">
        <f>AJ81/GGDP!G81</f>
        <v>0.24145781025621343</v>
      </c>
      <c r="AM81" s="36">
        <v>180.11</v>
      </c>
      <c r="AN81" s="38">
        <f t="shared" si="92"/>
        <v>71.787197162857538</v>
      </c>
      <c r="AO81" s="39">
        <f>AM81/GGDP!G81</f>
        <v>0.40147563639605904</v>
      </c>
      <c r="AP81" s="33">
        <f t="shared" si="61"/>
        <v>2.120064618930436</v>
      </c>
      <c r="AQ81" s="17">
        <f t="shared" si="62"/>
        <v>139.47660191924348</v>
      </c>
      <c r="AR81" s="6">
        <f>AQ81/GGDP!G81</f>
        <v>0.31090143533334108</v>
      </c>
      <c r="AT81">
        <v>2073</v>
      </c>
      <c r="AU81" s="36">
        <v>203.57</v>
      </c>
      <c r="AV81" s="36">
        <f t="shared" si="93"/>
        <v>64.093398080756515</v>
      </c>
      <c r="AW81" s="39">
        <f>AU81/GGDP!G81</f>
        <v>0.45376933707815076</v>
      </c>
      <c r="AX81" s="17">
        <f t="shared" si="63"/>
        <v>1.5722122731958286</v>
      </c>
      <c r="AY81" s="17">
        <f t="shared" si="64"/>
        <v>264.24085948727463</v>
      </c>
      <c r="AZ81" s="8">
        <f>AY81/GGDP!G81</f>
        <v>0.58900820179054569</v>
      </c>
      <c r="BB81">
        <v>2073</v>
      </c>
      <c r="BC81">
        <v>203.79</v>
      </c>
      <c r="BD81">
        <f t="shared" si="94"/>
        <v>-60.450859487274641</v>
      </c>
      <c r="BE81" s="4">
        <f>BC81/GGDP!G81</f>
        <v>0.45425972983817037</v>
      </c>
      <c r="BF81" s="17">
        <f t="shared" si="65"/>
        <v>1.0822286605592117</v>
      </c>
      <c r="BH81" s="17">
        <f t="shared" si="66"/>
        <v>43.525881971164992</v>
      </c>
      <c r="BK81" s="17">
        <f t="shared" si="67"/>
        <v>54.757286003795791</v>
      </c>
      <c r="BL81" s="36">
        <f t="shared" si="95"/>
        <v>11.231404032630799</v>
      </c>
      <c r="BM81" s="8">
        <f>BK81/GGDP!G81</f>
        <v>0.12205716642993132</v>
      </c>
      <c r="BO81">
        <f t="shared" si="96"/>
        <v>1.2580396656883686</v>
      </c>
      <c r="BQ81" s="36">
        <f t="shared" si="97"/>
        <v>642.22728600379583</v>
      </c>
      <c r="BY81">
        <v>2073</v>
      </c>
      <c r="BZ81">
        <v>174.49</v>
      </c>
      <c r="CA81">
        <v>204.1</v>
      </c>
      <c r="CB81">
        <v>203.95</v>
      </c>
      <c r="CC81">
        <v>219.81</v>
      </c>
      <c r="CD81">
        <v>74.47</v>
      </c>
      <c r="CE81">
        <v>13.24</v>
      </c>
      <c r="CF81">
        <v>0</v>
      </c>
      <c r="CH81">
        <f t="shared" si="98"/>
        <v>582.54</v>
      </c>
      <c r="CI81">
        <f t="shared" si="99"/>
        <v>219.81</v>
      </c>
      <c r="CJ81">
        <f t="shared" si="100"/>
        <v>802.34999999999991</v>
      </c>
      <c r="CK81">
        <f t="shared" si="101"/>
        <v>87.71</v>
      </c>
      <c r="CL81">
        <f t="shared" si="102"/>
        <v>890.06</v>
      </c>
      <c r="CN81" s="17">
        <f t="shared" si="91"/>
        <v>229.65134171840319</v>
      </c>
      <c r="CO81" s="17">
        <f t="shared" si="91"/>
        <v>285.96903142792809</v>
      </c>
      <c r="CP81" s="17">
        <f t="shared" si="91"/>
        <v>219.28682536108346</v>
      </c>
      <c r="CQ81" s="17">
        <f t="shared" si="91"/>
        <v>54.757286003795805</v>
      </c>
      <c r="CR81" s="17">
        <f t="shared" si="91"/>
        <v>84.233168848714911</v>
      </c>
      <c r="CS81" s="17">
        <f t="shared" si="91"/>
        <v>16.162346640074627</v>
      </c>
      <c r="CT81" s="17">
        <f t="shared" si="91"/>
        <v>0</v>
      </c>
      <c r="CU81" s="17"/>
      <c r="CV81" s="17">
        <f t="shared" si="86"/>
        <v>734.90719850741471</v>
      </c>
      <c r="CW81" s="17">
        <f t="shared" si="87"/>
        <v>54.757286003795791</v>
      </c>
      <c r="CX81" s="17">
        <f t="shared" si="88"/>
        <v>789.66448451120993</v>
      </c>
      <c r="CY81" s="17">
        <f t="shared" si="89"/>
        <v>100.3955154887895</v>
      </c>
      <c r="CZ81" s="17">
        <f t="shared" si="90"/>
        <v>890.06</v>
      </c>
      <c r="DC81">
        <v>2073</v>
      </c>
      <c r="DD81" s="17">
        <f t="shared" si="69"/>
        <v>108.32280283714248</v>
      </c>
      <c r="DE81" s="17">
        <f t="shared" si="50"/>
        <v>264.24085948727463</v>
      </c>
      <c r="DF81" s="17">
        <f t="shared" si="51"/>
        <v>139.47660191924348</v>
      </c>
      <c r="DG81" s="17">
        <f t="shared" si="52"/>
        <v>43.525881971164992</v>
      </c>
      <c r="DH81" s="17">
        <f t="shared" si="53"/>
        <v>73.203974780955917</v>
      </c>
      <c r="DI81" s="17">
        <f t="shared" si="54"/>
        <v>14.309879004218631</v>
      </c>
      <c r="DJ81">
        <v>0</v>
      </c>
      <c r="DK81">
        <v>643.08000000000004</v>
      </c>
      <c r="DL81">
        <f t="shared" si="70"/>
        <v>643.08000000000015</v>
      </c>
    </row>
    <row r="82" spans="1:116" x14ac:dyDescent="0.35">
      <c r="A82">
        <v>75</v>
      </c>
      <c r="B82">
        <v>2074</v>
      </c>
      <c r="C82" s="17">
        <f t="shared" si="55"/>
        <v>0.16844374391544203</v>
      </c>
      <c r="D82" s="17">
        <f t="shared" si="56"/>
        <v>0.41089889203096758</v>
      </c>
      <c r="E82" s="17">
        <f t="shared" si="57"/>
        <v>0.21688841500162262</v>
      </c>
      <c r="F82" s="17">
        <f t="shared" si="58"/>
        <v>0.79623105094803215</v>
      </c>
      <c r="G82" s="17">
        <f t="shared" si="59"/>
        <v>6.7683463909879005E-2</v>
      </c>
      <c r="Y82">
        <f t="shared" si="82"/>
        <v>105.79223538687245</v>
      </c>
      <c r="Z82">
        <f t="shared" si="83"/>
        <v>258.0678349667109</v>
      </c>
      <c r="AA82">
        <f t="shared" si="84"/>
        <v>136.21823950942147</v>
      </c>
      <c r="AB82">
        <v>159.13</v>
      </c>
      <c r="AC82">
        <f>Y82/GGDP!$G82</f>
        <v>0.2322245925605243</v>
      </c>
      <c r="AD82">
        <f>Z82/GGDP!$G82</f>
        <v>0.5664848427577287</v>
      </c>
      <c r="AE82">
        <f>AA82/GGDP!$G82</f>
        <v>0.29901273050623728</v>
      </c>
      <c r="AF82">
        <f>AB82/GGDP!$G82</f>
        <v>0.34930634823074896</v>
      </c>
      <c r="AI82">
        <v>2074</v>
      </c>
      <c r="AJ82" s="17">
        <f t="shared" si="60"/>
        <v>108.8096052570581</v>
      </c>
      <c r="AK82" s="31">
        <f>AJ82/GGDP!G82</f>
        <v>0.23884802277868578</v>
      </c>
      <c r="AM82" s="36">
        <v>180.98</v>
      </c>
      <c r="AN82" s="38">
        <f t="shared" si="92"/>
        <v>72.170394742941895</v>
      </c>
      <c r="AO82" s="39">
        <f>AM82/GGDP!G82</f>
        <v>0.39726929493370794</v>
      </c>
      <c r="AP82" s="33">
        <f t="shared" si="61"/>
        <v>2.1251156128594859</v>
      </c>
      <c r="AQ82" s="17">
        <f t="shared" si="62"/>
        <v>140.10340943859816</v>
      </c>
      <c r="AR82" s="6">
        <f>AQ82/GGDP!G82</f>
        <v>0.30754106909868767</v>
      </c>
      <c r="AT82">
        <v>2074</v>
      </c>
      <c r="AU82" s="36">
        <v>204.45</v>
      </c>
      <c r="AV82" s="36">
        <f t="shared" si="93"/>
        <v>64.346590561401825</v>
      </c>
      <c r="AW82" s="39">
        <f>AU82/GGDP!G82</f>
        <v>0.44878830450434626</v>
      </c>
      <c r="AX82" s="17">
        <f t="shared" si="63"/>
        <v>1.5759580244225515</v>
      </c>
      <c r="AY82" s="17">
        <f t="shared" si="64"/>
        <v>265.42835728524415</v>
      </c>
      <c r="AZ82" s="8">
        <f>AY82/GGDP!G82</f>
        <v>0.58264192924147018</v>
      </c>
      <c r="BB82">
        <v>2074</v>
      </c>
      <c r="BC82">
        <v>202.96</v>
      </c>
      <c r="BD82">
        <f t="shared" si="94"/>
        <v>-62.468357285244139</v>
      </c>
      <c r="BE82" s="4">
        <f>BC82/GGDP!G82</f>
        <v>0.44551760470629559</v>
      </c>
      <c r="BF82" s="17">
        <f t="shared" si="65"/>
        <v>1.0848070397017711</v>
      </c>
      <c r="BH82" s="17">
        <f t="shared" si="66"/>
        <v>43.721487181864539</v>
      </c>
      <c r="BK82" s="17">
        <f t="shared" si="67"/>
        <v>55.134409077749524</v>
      </c>
      <c r="BL82" s="36">
        <f t="shared" si="95"/>
        <v>11.412921895884985</v>
      </c>
      <c r="BM82" s="8">
        <f>BK82/GGDP!G82</f>
        <v>0.12102557089680728</v>
      </c>
      <c r="BO82">
        <f t="shared" si="96"/>
        <v>1.2610369095728977</v>
      </c>
      <c r="BQ82" s="36">
        <f t="shared" si="97"/>
        <v>643.52440907774951</v>
      </c>
      <c r="BY82">
        <v>2074</v>
      </c>
      <c r="BZ82">
        <v>175.35</v>
      </c>
      <c r="CA82">
        <v>203.16</v>
      </c>
      <c r="CB82">
        <v>204.8</v>
      </c>
      <c r="CC82">
        <v>224.82</v>
      </c>
      <c r="CD82">
        <v>74.709999999999994</v>
      </c>
      <c r="CE82">
        <v>13.35</v>
      </c>
      <c r="CF82">
        <v>0</v>
      </c>
      <c r="CH82">
        <f t="shared" si="98"/>
        <v>583.30999999999995</v>
      </c>
      <c r="CI82">
        <f t="shared" si="99"/>
        <v>224.82</v>
      </c>
      <c r="CJ82">
        <f t="shared" si="100"/>
        <v>808.12999999999988</v>
      </c>
      <c r="CK82">
        <f t="shared" si="101"/>
        <v>88.059999999999988</v>
      </c>
      <c r="CL82">
        <f t="shared" si="102"/>
        <v>896.18999999999983</v>
      </c>
      <c r="CN82" s="17">
        <f t="shared" si="91"/>
        <v>231.23299096085177</v>
      </c>
      <c r="CO82" s="17">
        <f t="shared" si="91"/>
        <v>287.9385505195097</v>
      </c>
      <c r="CP82" s="17">
        <f t="shared" si="91"/>
        <v>220.79709235371701</v>
      </c>
      <c r="CQ82" s="17">
        <f t="shared" si="91"/>
        <v>55.134409077749545</v>
      </c>
      <c r="CR82" s="17">
        <f t="shared" si="91"/>
        <v>84.81329751986361</v>
      </c>
      <c r="CS82" s="17">
        <f t="shared" si="91"/>
        <v>16.273659568308293</v>
      </c>
      <c r="CT82" s="17">
        <f t="shared" si="91"/>
        <v>0</v>
      </c>
      <c r="CU82" s="17"/>
      <c r="CV82" s="17">
        <f t="shared" si="86"/>
        <v>739.96863383407845</v>
      </c>
      <c r="CW82" s="17">
        <f t="shared" si="87"/>
        <v>55.134409077749524</v>
      </c>
      <c r="CX82" s="17">
        <f t="shared" si="88"/>
        <v>795.1030429118274</v>
      </c>
      <c r="CY82" s="17">
        <f t="shared" si="89"/>
        <v>101.08695708817187</v>
      </c>
      <c r="CZ82" s="17">
        <f t="shared" si="90"/>
        <v>896.18999999999983</v>
      </c>
      <c r="DC82">
        <v>2074</v>
      </c>
      <c r="DD82" s="17">
        <f t="shared" si="69"/>
        <v>108.8096052570581</v>
      </c>
      <c r="DE82" s="17">
        <f t="shared" si="50"/>
        <v>265.42835728524415</v>
      </c>
      <c r="DF82" s="17">
        <f t="shared" si="51"/>
        <v>140.10340943859816</v>
      </c>
      <c r="DG82" s="17">
        <f t="shared" si="52"/>
        <v>43.721487181864539</v>
      </c>
      <c r="DH82" s="17">
        <f t="shared" si="53"/>
        <v>73.532953270594774</v>
      </c>
      <c r="DI82" s="17">
        <f t="shared" si="54"/>
        <v>14.3741875666404</v>
      </c>
      <c r="DJ82">
        <v>0</v>
      </c>
      <c r="DK82">
        <v>645.97</v>
      </c>
      <c r="DL82">
        <f t="shared" si="70"/>
        <v>645.97000000000014</v>
      </c>
    </row>
    <row r="83" spans="1:116" x14ac:dyDescent="0.35">
      <c r="A83">
        <v>76</v>
      </c>
      <c r="B83">
        <v>2075</v>
      </c>
      <c r="C83" s="17">
        <f t="shared" si="55"/>
        <v>0.16844374391544203</v>
      </c>
      <c r="D83" s="17">
        <f t="shared" si="56"/>
        <v>0.41089889203096758</v>
      </c>
      <c r="E83" s="17">
        <f t="shared" si="57"/>
        <v>0.21688841500162262</v>
      </c>
      <c r="F83" s="17">
        <f t="shared" si="58"/>
        <v>0.79623105094803215</v>
      </c>
      <c r="G83" s="17">
        <f t="shared" si="59"/>
        <v>6.7683463909879005E-2</v>
      </c>
      <c r="Y83">
        <f t="shared" ref="Y83:Y108" si="103">(1-U$18)*AJ83</f>
        <v>106.26062523966198</v>
      </c>
      <c r="Z83">
        <f t="shared" ref="Z83:Z108" si="104">(1-V$18)*AY83</f>
        <v>259.21041745197306</v>
      </c>
      <c r="AA83">
        <f t="shared" ref="AA83:AA108" si="105">(1-W$18)*AQ83</f>
        <v>136.82133897998037</v>
      </c>
      <c r="AB83">
        <v>161.52000000000001</v>
      </c>
      <c r="AC83">
        <f>Y83/GGDP!$G83</f>
        <v>0.22973283443520987</v>
      </c>
      <c r="AD83">
        <f>Z83/GGDP!$G83</f>
        <v>0.56040648906467128</v>
      </c>
      <c r="AE83">
        <f>AA83/GGDP!$G83</f>
        <v>0.29580433904090536</v>
      </c>
      <c r="AF83">
        <f>AB83/GGDP!$G83</f>
        <v>0.34920223115838633</v>
      </c>
      <c r="AI83">
        <v>2075</v>
      </c>
      <c r="AJ83" s="17">
        <f t="shared" si="60"/>
        <v>109.29135436465626</v>
      </c>
      <c r="AK83" s="31">
        <f>AJ83/GGDP!G83</f>
        <v>0.23628519558234154</v>
      </c>
      <c r="AM83" s="36">
        <v>181.85</v>
      </c>
      <c r="AN83" s="38">
        <f t="shared" si="92"/>
        <v>72.558645635343737</v>
      </c>
      <c r="AO83" s="39">
        <f>AM83/GGDP!G83</f>
        <v>0.39315518657845805</v>
      </c>
      <c r="AP83" s="33">
        <f t="shared" si="61"/>
        <v>2.130408969515647</v>
      </c>
      <c r="AQ83" s="17">
        <f t="shared" si="62"/>
        <v>140.72371030550281</v>
      </c>
      <c r="AR83" s="6">
        <f>AQ83/GGDP!G83</f>
        <v>0.30424116899187703</v>
      </c>
      <c r="AT83">
        <v>2075</v>
      </c>
      <c r="AU83" s="36">
        <v>205.32</v>
      </c>
      <c r="AV83" s="36">
        <f t="shared" si="93"/>
        <v>64.596289694497187</v>
      </c>
      <c r="AW83" s="39">
        <f>AU83/GGDP!G83</f>
        <v>0.4438967440653781</v>
      </c>
      <c r="AX83" s="17">
        <f t="shared" si="63"/>
        <v>1.5798835086869969</v>
      </c>
      <c r="AY83" s="17">
        <f t="shared" si="64"/>
        <v>266.60352811645271</v>
      </c>
      <c r="AZ83" s="8">
        <f>AY83/GGDP!G83</f>
        <v>0.57639021082815045</v>
      </c>
      <c r="BB83">
        <v>2075</v>
      </c>
      <c r="BC83">
        <v>202.13</v>
      </c>
      <c r="BD83">
        <f t="shared" si="94"/>
        <v>-64.473528116452712</v>
      </c>
      <c r="BE83" s="4">
        <f>BC83/GGDP!G83</f>
        <v>0.43700004323950359</v>
      </c>
      <c r="BF83" s="17">
        <f t="shared" si="65"/>
        <v>1.0875091376627046</v>
      </c>
      <c r="BH83" s="17">
        <f t="shared" si="66"/>
        <v>43.915061888646797</v>
      </c>
      <c r="BK83" s="17">
        <f t="shared" si="67"/>
        <v>55.516453823141497</v>
      </c>
      <c r="BL83" s="36">
        <f t="shared" si="95"/>
        <v>11.6013919344947</v>
      </c>
      <c r="BM83" s="8">
        <f>BK83/GGDP!G83</f>
        <v>0.12002519527639013</v>
      </c>
      <c r="BO83">
        <f t="shared" si="96"/>
        <v>1.2641779707361398</v>
      </c>
      <c r="BQ83" s="36">
        <f t="shared" si="97"/>
        <v>644.8164538231415</v>
      </c>
      <c r="BY83">
        <v>2075</v>
      </c>
      <c r="BZ83">
        <v>176.19</v>
      </c>
      <c r="CA83">
        <v>202.23</v>
      </c>
      <c r="CB83">
        <v>205.64</v>
      </c>
      <c r="CC83">
        <v>229.93</v>
      </c>
      <c r="CD83">
        <v>74.95</v>
      </c>
      <c r="CE83">
        <v>13.46</v>
      </c>
      <c r="CF83">
        <v>0</v>
      </c>
      <c r="CH83">
        <f t="shared" si="98"/>
        <v>584.05999999999995</v>
      </c>
      <c r="CI83">
        <f t="shared" si="99"/>
        <v>229.93</v>
      </c>
      <c r="CJ83">
        <f t="shared" si="100"/>
        <v>813.99</v>
      </c>
      <c r="CK83">
        <f t="shared" si="101"/>
        <v>88.41</v>
      </c>
      <c r="CL83">
        <f t="shared" si="102"/>
        <v>902.4</v>
      </c>
      <c r="CN83" s="17">
        <f t="shared" ref="CN83:CT98" si="106">CN$33/$CL$33*$CL83</f>
        <v>232.83528162897676</v>
      </c>
      <c r="CO83" s="17">
        <f t="shared" si="106"/>
        <v>289.93377295975813</v>
      </c>
      <c r="CP83" s="17">
        <f t="shared" si="106"/>
        <v>222.32706919291027</v>
      </c>
      <c r="CQ83" s="17">
        <f t="shared" si="106"/>
        <v>55.516453823141518</v>
      </c>
      <c r="CR83" s="17">
        <f t="shared" si="106"/>
        <v>85.400997201402532</v>
      </c>
      <c r="CS83" s="17">
        <f t="shared" si="106"/>
        <v>16.386425193810918</v>
      </c>
      <c r="CT83" s="17">
        <f t="shared" si="106"/>
        <v>0</v>
      </c>
      <c r="CU83" s="17"/>
      <c r="CV83" s="17">
        <f t="shared" si="86"/>
        <v>745.09612378164502</v>
      </c>
      <c r="CW83" s="17">
        <f t="shared" si="87"/>
        <v>55.516453823141497</v>
      </c>
      <c r="CX83" s="17">
        <f t="shared" si="88"/>
        <v>800.612577604786</v>
      </c>
      <c r="CY83" s="17">
        <f t="shared" si="89"/>
        <v>101.78742239521341</v>
      </c>
      <c r="CZ83" s="17">
        <f t="shared" si="90"/>
        <v>902.4</v>
      </c>
      <c r="DC83">
        <v>2075</v>
      </c>
      <c r="DD83" s="17">
        <f t="shared" si="69"/>
        <v>109.29135436465626</v>
      </c>
      <c r="DE83" s="17">
        <f t="shared" si="50"/>
        <v>266.60352811645271</v>
      </c>
      <c r="DF83" s="17">
        <f t="shared" si="51"/>
        <v>140.72371030550281</v>
      </c>
      <c r="DG83" s="17">
        <f t="shared" si="52"/>
        <v>43.915061888646797</v>
      </c>
      <c r="DH83" s="17">
        <f t="shared" si="53"/>
        <v>73.858516758611088</v>
      </c>
      <c r="DI83" s="17">
        <f t="shared" si="54"/>
        <v>14.437828566130456</v>
      </c>
      <c r="DJ83">
        <v>0</v>
      </c>
      <c r="DK83">
        <v>648.83000000000004</v>
      </c>
      <c r="DL83">
        <f t="shared" si="70"/>
        <v>648.83000000000015</v>
      </c>
    </row>
    <row r="84" spans="1:116" x14ac:dyDescent="0.35">
      <c r="A84">
        <v>77</v>
      </c>
      <c r="B84">
        <v>2076</v>
      </c>
      <c r="C84" s="17">
        <f t="shared" si="55"/>
        <v>0.16844374391544203</v>
      </c>
      <c r="D84" s="17">
        <f t="shared" si="56"/>
        <v>0.41089889203096758</v>
      </c>
      <c r="E84" s="17">
        <f t="shared" si="57"/>
        <v>0.21688841500162265</v>
      </c>
      <c r="F84" s="17">
        <f t="shared" si="58"/>
        <v>0.79623105094803215</v>
      </c>
      <c r="G84" s="17">
        <f t="shared" si="59"/>
        <v>6.7683463909879005E-2</v>
      </c>
      <c r="Y84">
        <f t="shared" si="103"/>
        <v>106.72410191217747</v>
      </c>
      <c r="Z84">
        <f t="shared" si="104"/>
        <v>260.34101480627083</v>
      </c>
      <c r="AA84">
        <f t="shared" si="105"/>
        <v>137.41811223231662</v>
      </c>
      <c r="AB84">
        <v>163.9</v>
      </c>
      <c r="AC84">
        <f>Y84/GGDP!$G84</f>
        <v>0.22729501621198933</v>
      </c>
      <c r="AD84">
        <f>Z84/GGDP!$G84</f>
        <v>0.55445971547955619</v>
      </c>
      <c r="AE84">
        <f>AA84/GGDP!$G84</f>
        <v>0.29266540067367341</v>
      </c>
      <c r="AF84">
        <f>AB84/GGDP!$G84</f>
        <v>0.34906504238190567</v>
      </c>
      <c r="AI84">
        <v>2076</v>
      </c>
      <c r="AJ84" s="17">
        <f t="shared" si="60"/>
        <v>109.76805015993693</v>
      </c>
      <c r="AK84" s="31">
        <f>AJ84/GGDP!G84</f>
        <v>0.23377784674348709</v>
      </c>
      <c r="AM84" s="36">
        <v>182.7</v>
      </c>
      <c r="AN84" s="38">
        <f t="shared" si="92"/>
        <v>72.931949840063055</v>
      </c>
      <c r="AO84" s="39">
        <f>AM84/GGDP!G84</f>
        <v>0.38910422967159342</v>
      </c>
      <c r="AP84" s="33">
        <f t="shared" si="61"/>
        <v>2.1359187231890902</v>
      </c>
      <c r="AQ84" s="17">
        <f t="shared" si="62"/>
        <v>141.33750451995738</v>
      </c>
      <c r="AR84" s="6">
        <f>AQ84/GGDP!G84</f>
        <v>0.30101270290062054</v>
      </c>
      <c r="AT84">
        <v>2076</v>
      </c>
      <c r="AU84" s="36">
        <v>206.16</v>
      </c>
      <c r="AV84" s="36">
        <f t="shared" si="93"/>
        <v>64.822495480042619</v>
      </c>
      <c r="AW84" s="39">
        <f>AU84/GGDP!G84</f>
        <v>0.43906802402351236</v>
      </c>
      <c r="AX84" s="17">
        <f t="shared" si="63"/>
        <v>1.5839694701573801</v>
      </c>
      <c r="AY84" s="17">
        <f t="shared" si="64"/>
        <v>267.76637198090026</v>
      </c>
      <c r="AZ84" s="8">
        <f>AY84/GGDP!G84</f>
        <v>0.57027382540550375</v>
      </c>
      <c r="BB84">
        <v>2076</v>
      </c>
      <c r="BC84">
        <v>201.3</v>
      </c>
      <c r="BD84">
        <f t="shared" si="94"/>
        <v>-66.466371980900249</v>
      </c>
      <c r="BE84" s="4">
        <f>BC84/GGDP!G84</f>
        <v>0.42871746816032713</v>
      </c>
      <c r="BF84" s="17">
        <f t="shared" si="65"/>
        <v>1.0903216997350009</v>
      </c>
      <c r="BH84" s="17">
        <f t="shared" si="66"/>
        <v>44.106606091511743</v>
      </c>
      <c r="BK84" s="17">
        <f t="shared" si="67"/>
        <v>55.902805031041908</v>
      </c>
      <c r="BL84" s="36">
        <f t="shared" si="95"/>
        <v>11.796198939530164</v>
      </c>
      <c r="BM84" s="8">
        <f>BK84/GGDP!G84</f>
        <v>0.11905866386472272</v>
      </c>
      <c r="BO84">
        <f t="shared" si="96"/>
        <v>1.2674474412076864</v>
      </c>
      <c r="BQ84" s="36">
        <f t="shared" si="97"/>
        <v>646.06280503104199</v>
      </c>
      <c r="BY84">
        <v>2076</v>
      </c>
      <c r="BZ84">
        <v>177.02</v>
      </c>
      <c r="CA84">
        <v>201.31</v>
      </c>
      <c r="CB84">
        <v>206.45</v>
      </c>
      <c r="CC84">
        <v>235.15</v>
      </c>
      <c r="CD84">
        <v>75.180000000000007</v>
      </c>
      <c r="CE84">
        <v>13.57</v>
      </c>
      <c r="CF84">
        <v>0</v>
      </c>
      <c r="CH84">
        <f t="shared" si="98"/>
        <v>584.78</v>
      </c>
      <c r="CI84">
        <f t="shared" si="99"/>
        <v>235.15</v>
      </c>
      <c r="CJ84">
        <f t="shared" si="100"/>
        <v>819.93</v>
      </c>
      <c r="CK84">
        <f t="shared" si="101"/>
        <v>88.75</v>
      </c>
      <c r="CL84">
        <f t="shared" si="102"/>
        <v>908.68</v>
      </c>
      <c r="CN84" s="17">
        <f t="shared" si="106"/>
        <v>234.45563354456849</v>
      </c>
      <c r="CO84" s="17">
        <f t="shared" si="106"/>
        <v>291.95148583008972</v>
      </c>
      <c r="CP84" s="17">
        <f t="shared" si="106"/>
        <v>223.87429214784319</v>
      </c>
      <c r="CQ84" s="17">
        <f t="shared" si="106"/>
        <v>55.902805031041922</v>
      </c>
      <c r="CR84" s="17">
        <f t="shared" si="106"/>
        <v>85.995321517032849</v>
      </c>
      <c r="CS84" s="17">
        <f t="shared" si="106"/>
        <v>16.500461929423874</v>
      </c>
      <c r="CT84" s="17">
        <f t="shared" si="106"/>
        <v>0</v>
      </c>
      <c r="CU84" s="17"/>
      <c r="CV84" s="17">
        <f t="shared" si="86"/>
        <v>750.28141152250134</v>
      </c>
      <c r="CW84" s="17">
        <f t="shared" si="87"/>
        <v>55.902805031041908</v>
      </c>
      <c r="CX84" s="17">
        <f t="shared" si="88"/>
        <v>806.18421655354268</v>
      </c>
      <c r="CY84" s="17">
        <f t="shared" si="89"/>
        <v>102.4957834464567</v>
      </c>
      <c r="CZ84" s="17">
        <f t="shared" si="90"/>
        <v>908.68</v>
      </c>
      <c r="DC84">
        <v>2076</v>
      </c>
      <c r="DD84" s="17">
        <f t="shared" si="69"/>
        <v>109.76805015993693</v>
      </c>
      <c r="DE84" s="17">
        <f t="shared" si="50"/>
        <v>267.76637198090026</v>
      </c>
      <c r="DF84" s="17">
        <f t="shared" si="51"/>
        <v>141.33750451995738</v>
      </c>
      <c r="DG84" s="17">
        <f t="shared" si="52"/>
        <v>44.106606091511743</v>
      </c>
      <c r="DH84" s="17">
        <f t="shared" si="53"/>
        <v>74.180665245004846</v>
      </c>
      <c r="DI84" s="17">
        <f t="shared" si="54"/>
        <v>14.500802002688795</v>
      </c>
      <c r="DJ84">
        <v>0</v>
      </c>
      <c r="DK84">
        <v>651.65999999999985</v>
      </c>
      <c r="DL84">
        <f t="shared" si="70"/>
        <v>651.66</v>
      </c>
    </row>
    <row r="85" spans="1:116" x14ac:dyDescent="0.35">
      <c r="A85">
        <v>78</v>
      </c>
      <c r="B85">
        <v>2077</v>
      </c>
      <c r="C85" s="17">
        <f t="shared" si="55"/>
        <v>0.16844374391544203</v>
      </c>
      <c r="D85" s="17">
        <f t="shared" si="56"/>
        <v>0.41089889203096763</v>
      </c>
      <c r="E85" s="17">
        <f t="shared" si="57"/>
        <v>0.21688841500162268</v>
      </c>
      <c r="F85" s="17">
        <f t="shared" si="58"/>
        <v>0.79623105094803237</v>
      </c>
      <c r="G85" s="17">
        <f t="shared" si="59"/>
        <v>6.7683463909879005E-2</v>
      </c>
      <c r="Y85">
        <f t="shared" si="103"/>
        <v>107.18594085793498</v>
      </c>
      <c r="Z85">
        <f t="shared" si="104"/>
        <v>261.46761711691397</v>
      </c>
      <c r="AA85">
        <f t="shared" si="105"/>
        <v>138.01277674524539</v>
      </c>
      <c r="AB85">
        <v>166.27</v>
      </c>
      <c r="AC85">
        <f>Y85/GGDP!$G85</f>
        <v>0.22491122155808166</v>
      </c>
      <c r="AD85">
        <f>Z85/GGDP!$G85</f>
        <v>0.54864472609881854</v>
      </c>
      <c r="AE85">
        <f>AA85/GGDP!$G85</f>
        <v>0.28959602313457705</v>
      </c>
      <c r="AF85">
        <f>AB85/GGDP!$G85</f>
        <v>0.34888893551839184</v>
      </c>
      <c r="AI85">
        <v>2077</v>
      </c>
      <c r="AJ85" s="17">
        <f t="shared" si="60"/>
        <v>110.24306151777849</v>
      </c>
      <c r="AK85" s="31">
        <f>AJ85/GGDP!G85</f>
        <v>0.23132606231566924</v>
      </c>
      <c r="AM85" s="36">
        <v>183.53</v>
      </c>
      <c r="AN85" s="38">
        <f t="shared" si="92"/>
        <v>73.286938482221515</v>
      </c>
      <c r="AO85" s="39">
        <f>AM85/GGDP!G85</f>
        <v>0.38510607046184192</v>
      </c>
      <c r="AP85" s="33">
        <f t="shared" si="61"/>
        <v>2.1414837609232809</v>
      </c>
      <c r="AQ85" s="17">
        <f t="shared" si="62"/>
        <v>141.94912985026198</v>
      </c>
      <c r="AR85" s="6">
        <f>AQ85/GGDP!G85</f>
        <v>0.29785578162759296</v>
      </c>
      <c r="AT85">
        <v>2077</v>
      </c>
      <c r="AU85" s="36">
        <v>206.96</v>
      </c>
      <c r="AV85" s="36">
        <f t="shared" si="93"/>
        <v>65.010870149738025</v>
      </c>
      <c r="AW85" s="39">
        <f>AU85/GGDP!G85</f>
        <v>0.43426988690014062</v>
      </c>
      <c r="AX85" s="17">
        <f t="shared" si="63"/>
        <v>1.5880964295662428</v>
      </c>
      <c r="AY85" s="17">
        <f t="shared" si="64"/>
        <v>268.92510685642765</v>
      </c>
      <c r="AZ85" s="8">
        <f>AY85/GGDP!G85</f>
        <v>0.56429298289113383</v>
      </c>
      <c r="BB85">
        <v>2077</v>
      </c>
      <c r="BC85">
        <v>200.48</v>
      </c>
      <c r="BD85">
        <f t="shared" si="94"/>
        <v>-68.445106856427657</v>
      </c>
      <c r="BE85" s="4">
        <f>BC85/GGDP!G85</f>
        <v>0.4206727238391002</v>
      </c>
      <c r="BF85" s="17">
        <f t="shared" si="65"/>
        <v>1.0931624826428696</v>
      </c>
      <c r="BH85" s="17">
        <f t="shared" si="66"/>
        <v>44.297473459737603</v>
      </c>
      <c r="BK85" s="17">
        <f t="shared" si="67"/>
        <v>56.291001865731658</v>
      </c>
      <c r="BL85" s="36">
        <f t="shared" si="95"/>
        <v>11.993528405994056</v>
      </c>
      <c r="BM85" s="8">
        <f>BK85/GGDP!G85</f>
        <v>0.11811696469717284</v>
      </c>
      <c r="BO85">
        <f t="shared" si="96"/>
        <v>1.2707497170667101</v>
      </c>
      <c r="BQ85" s="36">
        <f t="shared" si="97"/>
        <v>647.26100186573171</v>
      </c>
      <c r="BY85">
        <v>2077</v>
      </c>
      <c r="BZ85">
        <v>177.83</v>
      </c>
      <c r="CA85">
        <v>200.39</v>
      </c>
      <c r="CB85">
        <v>207.22</v>
      </c>
      <c r="CC85">
        <v>240.46</v>
      </c>
      <c r="CD85">
        <v>75.41</v>
      </c>
      <c r="CE85">
        <v>13.68</v>
      </c>
      <c r="CF85">
        <v>0</v>
      </c>
      <c r="CH85">
        <f t="shared" si="98"/>
        <v>585.44000000000005</v>
      </c>
      <c r="CI85">
        <f t="shared" si="99"/>
        <v>240.46</v>
      </c>
      <c r="CJ85">
        <f t="shared" si="100"/>
        <v>825.90000000000009</v>
      </c>
      <c r="CK85">
        <f t="shared" si="101"/>
        <v>89.09</v>
      </c>
      <c r="CL85">
        <f t="shared" si="102"/>
        <v>914.99000000000012</v>
      </c>
      <c r="CN85" s="17">
        <f t="shared" si="106"/>
        <v>236.08372599478886</v>
      </c>
      <c r="CO85" s="17">
        <f t="shared" si="106"/>
        <v>293.97883745617145</v>
      </c>
      <c r="CP85" s="17">
        <f t="shared" si="106"/>
        <v>225.42890629523603</v>
      </c>
      <c r="CQ85" s="17">
        <f t="shared" si="106"/>
        <v>56.291001865731673</v>
      </c>
      <c r="CR85" s="17">
        <f t="shared" si="106"/>
        <v>86.592484961559521</v>
      </c>
      <c r="CS85" s="17">
        <f t="shared" si="106"/>
        <v>16.615043426512692</v>
      </c>
      <c r="CT85" s="17">
        <f t="shared" si="106"/>
        <v>0</v>
      </c>
      <c r="CU85" s="17"/>
      <c r="CV85" s="17">
        <f t="shared" si="86"/>
        <v>755.49146974619623</v>
      </c>
      <c r="CW85" s="17">
        <f t="shared" si="87"/>
        <v>56.291001865731658</v>
      </c>
      <c r="CX85" s="17">
        <f t="shared" si="88"/>
        <v>811.78247161192735</v>
      </c>
      <c r="CY85" s="17">
        <f t="shared" si="89"/>
        <v>103.20752838807218</v>
      </c>
      <c r="CZ85" s="17">
        <f t="shared" si="90"/>
        <v>914.99000000000012</v>
      </c>
      <c r="DC85">
        <v>2077</v>
      </c>
      <c r="DD85" s="17">
        <f t="shared" si="69"/>
        <v>110.24306151777849</v>
      </c>
      <c r="DE85" s="17">
        <f t="shared" si="50"/>
        <v>268.92510685642765</v>
      </c>
      <c r="DF85" s="17">
        <f t="shared" si="51"/>
        <v>141.94912985026198</v>
      </c>
      <c r="DG85" s="17">
        <f t="shared" si="52"/>
        <v>44.297473459737603</v>
      </c>
      <c r="DH85" s="17">
        <f t="shared" si="53"/>
        <v>74.501675397524437</v>
      </c>
      <c r="DI85" s="17">
        <f t="shared" si="54"/>
        <v>14.563552918269901</v>
      </c>
      <c r="DJ85">
        <v>0</v>
      </c>
      <c r="DK85">
        <v>654.4799999999999</v>
      </c>
      <c r="DL85">
        <f t="shared" si="70"/>
        <v>654.48</v>
      </c>
    </row>
    <row r="86" spans="1:116" x14ac:dyDescent="0.35">
      <c r="A86">
        <v>79</v>
      </c>
      <c r="B86">
        <v>2078</v>
      </c>
      <c r="C86" s="17">
        <f t="shared" si="55"/>
        <v>0.16844374391544203</v>
      </c>
      <c r="D86" s="17">
        <f t="shared" si="56"/>
        <v>0.41089889203096763</v>
      </c>
      <c r="E86" s="17">
        <f t="shared" si="57"/>
        <v>0.21688841500162268</v>
      </c>
      <c r="F86" s="17">
        <f t="shared" si="58"/>
        <v>0.79623105094803237</v>
      </c>
      <c r="G86" s="17">
        <f t="shared" si="59"/>
        <v>6.7683463909879005E-2</v>
      </c>
      <c r="Y86">
        <f t="shared" si="103"/>
        <v>107.63467798962847</v>
      </c>
      <c r="Z86">
        <f t="shared" si="104"/>
        <v>262.56225907831907</v>
      </c>
      <c r="AA86">
        <f t="shared" si="105"/>
        <v>138.59057134291373</v>
      </c>
      <c r="AB86">
        <v>168.63</v>
      </c>
      <c r="AC86">
        <f>Y86/GGDP!$G86</f>
        <v>0.22256043585796384</v>
      </c>
      <c r="AD86">
        <f>Z86/GGDP!$G86</f>
        <v>0.54291025821578731</v>
      </c>
      <c r="AE86">
        <f>AA86/GGDP!$G86</f>
        <v>0.28656914797343724</v>
      </c>
      <c r="AF86">
        <f>AB86/GGDP!$G86</f>
        <v>0.34868285017162232</v>
      </c>
      <c r="AI86">
        <v>2078</v>
      </c>
      <c r="AJ86" s="17">
        <f t="shared" si="60"/>
        <v>110.70459737610682</v>
      </c>
      <c r="AK86" s="31">
        <f>AJ86/GGDP!G86</f>
        <v>0.2289082283117051</v>
      </c>
      <c r="AM86" s="36">
        <v>184.34</v>
      </c>
      <c r="AN86" s="38">
        <f t="shared" si="92"/>
        <v>73.635402623893185</v>
      </c>
      <c r="AO86" s="39">
        <f>AM86/GGDP!G86</f>
        <v>0.38116703196724699</v>
      </c>
      <c r="AP86" s="33">
        <f t="shared" si="61"/>
        <v>2.1474022321459141</v>
      </c>
      <c r="AQ86" s="17">
        <f t="shared" si="62"/>
        <v>142.54340410736646</v>
      </c>
      <c r="AR86" s="6">
        <f>AQ86/GGDP!G86</f>
        <v>0.29474257497077549</v>
      </c>
      <c r="AT86">
        <v>2078</v>
      </c>
      <c r="AU86" s="36">
        <v>207.73</v>
      </c>
      <c r="AV86" s="36">
        <f t="shared" si="93"/>
        <v>65.186595892633534</v>
      </c>
      <c r="AW86" s="39">
        <f>AU86/GGDP!G86</f>
        <v>0.42953145031222856</v>
      </c>
      <c r="AX86" s="17">
        <f t="shared" si="63"/>
        <v>1.5924854906409351</v>
      </c>
      <c r="AY86" s="17">
        <f t="shared" si="64"/>
        <v>270.05096982059257</v>
      </c>
      <c r="AZ86" s="8">
        <f>AY86/GGDP!G86</f>
        <v>0.5583949584810235</v>
      </c>
      <c r="BB86">
        <v>2078</v>
      </c>
      <c r="BC86">
        <v>199.65</v>
      </c>
      <c r="BD86">
        <f t="shared" si="94"/>
        <v>-70.400969820592564</v>
      </c>
      <c r="BE86" s="4">
        <f>BC86/GGDP!G86</f>
        <v>0.41282411810925934</v>
      </c>
      <c r="BF86" s="17">
        <f t="shared" si="65"/>
        <v>1.0961836826226419</v>
      </c>
      <c r="BH86" s="17">
        <f t="shared" si="66"/>
        <v>44.48292615085068</v>
      </c>
      <c r="BK86" s="17">
        <f t="shared" si="67"/>
        <v>56.682889954000068</v>
      </c>
      <c r="BL86" s="36">
        <f t="shared" si="95"/>
        <v>12.199963803149387</v>
      </c>
      <c r="BM86" s="8">
        <f>BK86/GGDP!G86</f>
        <v>0.1172054297878501</v>
      </c>
      <c r="BO86">
        <f t="shared" si="96"/>
        <v>1.2742617192442967</v>
      </c>
      <c r="BQ86" s="36">
        <f t="shared" si="97"/>
        <v>648.4028899540001</v>
      </c>
      <c r="BY86">
        <v>2078</v>
      </c>
      <c r="BZ86">
        <v>178.62</v>
      </c>
      <c r="CA86">
        <v>199.47</v>
      </c>
      <c r="CB86">
        <v>207.96</v>
      </c>
      <c r="CC86">
        <v>245.88</v>
      </c>
      <c r="CD86">
        <v>75.64</v>
      </c>
      <c r="CE86">
        <v>13.79</v>
      </c>
      <c r="CF86">
        <v>0</v>
      </c>
      <c r="CH86">
        <f t="shared" si="98"/>
        <v>586.05000000000007</v>
      </c>
      <c r="CI86">
        <f t="shared" si="99"/>
        <v>245.88</v>
      </c>
      <c r="CJ86">
        <f t="shared" si="100"/>
        <v>831.93000000000006</v>
      </c>
      <c r="CK86">
        <f t="shared" si="101"/>
        <v>89.43</v>
      </c>
      <c r="CL86">
        <f t="shared" si="102"/>
        <v>921.36000000000013</v>
      </c>
      <c r="CN86" s="17">
        <f t="shared" si="106"/>
        <v>237.72729951426646</v>
      </c>
      <c r="CO86" s="17">
        <f t="shared" si="106"/>
        <v>296.02546659375309</v>
      </c>
      <c r="CP86" s="17">
        <f t="shared" si="106"/>
        <v>226.99830282754857</v>
      </c>
      <c r="CQ86" s="17">
        <f t="shared" si="106"/>
        <v>56.682889954000082</v>
      </c>
      <c r="CR86" s="17">
        <f t="shared" si="106"/>
        <v>87.195326663878816</v>
      </c>
      <c r="CS86" s="17">
        <f t="shared" si="106"/>
        <v>16.730714446553225</v>
      </c>
      <c r="CT86" s="17">
        <f t="shared" si="106"/>
        <v>0</v>
      </c>
      <c r="CU86" s="17"/>
      <c r="CV86" s="17">
        <f t="shared" si="86"/>
        <v>760.75106893556801</v>
      </c>
      <c r="CW86" s="17">
        <f t="shared" si="87"/>
        <v>56.682889954000068</v>
      </c>
      <c r="CX86" s="17">
        <f t="shared" si="88"/>
        <v>817.43395888956752</v>
      </c>
      <c r="CY86" s="17">
        <f t="shared" si="89"/>
        <v>103.92604111043201</v>
      </c>
      <c r="CZ86" s="17">
        <f t="shared" si="90"/>
        <v>921.36000000000013</v>
      </c>
      <c r="DC86">
        <v>2078</v>
      </c>
      <c r="DD86" s="17">
        <f t="shared" si="69"/>
        <v>110.70459737610682</v>
      </c>
      <c r="DE86" s="17">
        <f t="shared" si="50"/>
        <v>270.05096982059257</v>
      </c>
      <c r="DF86" s="17">
        <f t="shared" si="51"/>
        <v>142.54340410736646</v>
      </c>
      <c r="DG86" s="17">
        <f t="shared" si="52"/>
        <v>44.48292615085068</v>
      </c>
      <c r="DH86" s="17">
        <f t="shared" si="53"/>
        <v>74.813578879050581</v>
      </c>
      <c r="DI86" s="17">
        <f t="shared" si="54"/>
        <v>14.624523666033104</v>
      </c>
      <c r="DJ86">
        <v>0</v>
      </c>
      <c r="DK86">
        <v>657.22</v>
      </c>
      <c r="DL86">
        <f t="shared" si="70"/>
        <v>657.22000000000025</v>
      </c>
    </row>
    <row r="87" spans="1:116" x14ac:dyDescent="0.35">
      <c r="A87">
        <v>80</v>
      </c>
      <c r="B87">
        <v>2079</v>
      </c>
      <c r="C87" s="17">
        <f t="shared" si="55"/>
        <v>0.16844374391544203</v>
      </c>
      <c r="D87" s="17">
        <f t="shared" si="56"/>
        <v>0.41089889203096763</v>
      </c>
      <c r="E87" s="17">
        <f t="shared" si="57"/>
        <v>0.21688841500162268</v>
      </c>
      <c r="F87" s="17">
        <f t="shared" si="58"/>
        <v>0.79623105094803237</v>
      </c>
      <c r="G87" s="17">
        <f t="shared" si="59"/>
        <v>6.7683463909879005E-2</v>
      </c>
      <c r="Y87">
        <f t="shared" si="103"/>
        <v>108.08177739456391</v>
      </c>
      <c r="Z87">
        <f t="shared" si="104"/>
        <v>263.65290599606925</v>
      </c>
      <c r="AA87">
        <f t="shared" si="105"/>
        <v>139.16625720117452</v>
      </c>
      <c r="AB87">
        <v>170.98</v>
      </c>
      <c r="AC87">
        <f>Y87/GGDP!$G87</f>
        <v>0.22026039819556534</v>
      </c>
      <c r="AD87">
        <f>Z87/GGDP!$G87</f>
        <v>0.53729958425936264</v>
      </c>
      <c r="AE87">
        <f>AA87/GGDP!$G87</f>
        <v>0.2836076160610852</v>
      </c>
      <c r="AF87">
        <f>AB87/GGDP!$G87</f>
        <v>0.34844100264927652</v>
      </c>
      <c r="AI87">
        <v>2079</v>
      </c>
      <c r="AJ87" s="17">
        <f t="shared" si="60"/>
        <v>111.16444879699596</v>
      </c>
      <c r="AK87" s="31">
        <f>AJ87/GGDP!G87</f>
        <v>0.22654258976359479</v>
      </c>
      <c r="AM87" s="36">
        <v>185.13</v>
      </c>
      <c r="AN87" s="38">
        <f t="shared" si="92"/>
        <v>73.96555120300404</v>
      </c>
      <c r="AO87" s="39">
        <f>AM87/GGDP!G87</f>
        <v>0.37727735887507641</v>
      </c>
      <c r="AP87" s="33">
        <f t="shared" si="61"/>
        <v>2.153350607866567</v>
      </c>
      <c r="AQ87" s="17">
        <f t="shared" si="62"/>
        <v>143.13550948032088</v>
      </c>
      <c r="AR87" s="6">
        <f>AQ87/GGDP!G87</f>
        <v>0.29169657526048681</v>
      </c>
      <c r="AT87">
        <v>2079</v>
      </c>
      <c r="AU87" s="36">
        <v>208.47</v>
      </c>
      <c r="AV87" s="36">
        <f t="shared" si="93"/>
        <v>65.334490519679122</v>
      </c>
      <c r="AW87" s="39">
        <f>AU87/GGDP!G87</f>
        <v>0.42484206235989402</v>
      </c>
      <c r="AX87" s="17">
        <f t="shared" si="63"/>
        <v>1.5968967285013684</v>
      </c>
      <c r="AY87" s="17">
        <f t="shared" si="64"/>
        <v>271.17272379583704</v>
      </c>
      <c r="AZ87" s="8">
        <f>AY87/GGDP!G87</f>
        <v>0.55262425880545563</v>
      </c>
      <c r="BB87">
        <v>2079</v>
      </c>
      <c r="BC87">
        <v>198.83</v>
      </c>
      <c r="BD87">
        <f t="shared" si="94"/>
        <v>-72.342723795837031</v>
      </c>
      <c r="BE87" s="4">
        <f>BC87/GGDP!G87</f>
        <v>0.40519665783574488</v>
      </c>
      <c r="BF87" s="17">
        <f t="shared" si="65"/>
        <v>1.0992201479412855</v>
      </c>
      <c r="BH87" s="17">
        <f t="shared" si="66"/>
        <v>44.667702007324642</v>
      </c>
      <c r="BK87" s="17">
        <f t="shared" si="67"/>
        <v>57.076008460128023</v>
      </c>
      <c r="BL87" s="36">
        <f t="shared" si="95"/>
        <v>12.40830645280338</v>
      </c>
      <c r="BM87" s="8">
        <f>BK87/GGDP!G87</f>
        <v>0.1163154849401427</v>
      </c>
      <c r="BO87">
        <f t="shared" si="96"/>
        <v>1.2777914666567951</v>
      </c>
      <c r="BQ87" s="36">
        <f t="shared" si="97"/>
        <v>649.5060084601281</v>
      </c>
      <c r="BY87">
        <v>2079</v>
      </c>
      <c r="BZ87">
        <v>179.38</v>
      </c>
      <c r="CA87">
        <v>198.56</v>
      </c>
      <c r="CB87">
        <v>208.67</v>
      </c>
      <c r="CC87">
        <v>251.39</v>
      </c>
      <c r="CD87">
        <v>75.86</v>
      </c>
      <c r="CE87">
        <v>13.89</v>
      </c>
      <c r="CF87">
        <v>0</v>
      </c>
      <c r="CH87">
        <f t="shared" si="98"/>
        <v>586.61</v>
      </c>
      <c r="CI87">
        <f t="shared" si="99"/>
        <v>251.39</v>
      </c>
      <c r="CJ87">
        <f t="shared" si="100"/>
        <v>838</v>
      </c>
      <c r="CK87">
        <f t="shared" si="101"/>
        <v>89.75</v>
      </c>
      <c r="CL87">
        <f t="shared" si="102"/>
        <v>927.75</v>
      </c>
      <c r="CN87" s="17">
        <f t="shared" si="106"/>
        <v>239.37603339016312</v>
      </c>
      <c r="CO87" s="17">
        <f t="shared" si="106"/>
        <v>298.07852156850134</v>
      </c>
      <c r="CP87" s="17">
        <f t="shared" si="106"/>
        <v>228.57262682150102</v>
      </c>
      <c r="CQ87" s="17">
        <f t="shared" si="106"/>
        <v>57.076008460128037</v>
      </c>
      <c r="CR87" s="17">
        <f t="shared" si="106"/>
        <v>87.800061118795654</v>
      </c>
      <c r="CS87" s="17">
        <f t="shared" si="106"/>
        <v>16.846748640910992</v>
      </c>
      <c r="CT87" s="17">
        <f t="shared" si="106"/>
        <v>0</v>
      </c>
      <c r="CU87" s="17"/>
      <c r="CV87" s="17">
        <f t="shared" si="86"/>
        <v>766.02718178016528</v>
      </c>
      <c r="CW87" s="17">
        <f t="shared" si="87"/>
        <v>57.076008460128023</v>
      </c>
      <c r="CX87" s="17">
        <f t="shared" si="88"/>
        <v>823.10319024029275</v>
      </c>
      <c r="CY87" s="17">
        <f t="shared" si="89"/>
        <v>104.64680975970661</v>
      </c>
      <c r="CZ87" s="17">
        <f t="shared" si="90"/>
        <v>927.75</v>
      </c>
      <c r="DC87">
        <v>2079</v>
      </c>
      <c r="DD87" s="17">
        <f t="shared" si="69"/>
        <v>111.16444879699596</v>
      </c>
      <c r="DE87" s="17">
        <f t="shared" si="50"/>
        <v>271.17272379583704</v>
      </c>
      <c r="DF87" s="17">
        <f t="shared" si="51"/>
        <v>143.13550948032088</v>
      </c>
      <c r="DG87" s="17">
        <f t="shared" si="52"/>
        <v>44.667702007324642</v>
      </c>
      <c r="DH87" s="17">
        <f t="shared" si="53"/>
        <v>75.124344026702502</v>
      </c>
      <c r="DI87" s="17">
        <f t="shared" si="54"/>
        <v>14.685271892819063</v>
      </c>
      <c r="DJ87">
        <v>0</v>
      </c>
      <c r="DK87">
        <v>659.94999999999993</v>
      </c>
      <c r="DL87">
        <f t="shared" si="70"/>
        <v>659.95000000000016</v>
      </c>
    </row>
    <row r="88" spans="1:116" x14ac:dyDescent="0.35">
      <c r="A88">
        <v>81</v>
      </c>
      <c r="B88">
        <v>2080</v>
      </c>
      <c r="C88" s="17">
        <f t="shared" si="55"/>
        <v>0.16844374391544203</v>
      </c>
      <c r="D88" s="17">
        <f t="shared" si="56"/>
        <v>0.41089889203096763</v>
      </c>
      <c r="E88" s="17">
        <f t="shared" si="57"/>
        <v>0.21688841500162268</v>
      </c>
      <c r="F88" s="17">
        <f t="shared" si="58"/>
        <v>0.79623105094803237</v>
      </c>
      <c r="G88" s="17">
        <f t="shared" si="59"/>
        <v>6.7683463909879005E-2</v>
      </c>
      <c r="Y88">
        <f t="shared" si="103"/>
        <v>108.52068816570937</v>
      </c>
      <c r="Z88">
        <f t="shared" si="104"/>
        <v>264.72357769554566</v>
      </c>
      <c r="AA88">
        <f t="shared" si="105"/>
        <v>139.73139936239758</v>
      </c>
      <c r="AB88">
        <v>173.3</v>
      </c>
      <c r="AC88">
        <f>Y88/GGDP!$G88</f>
        <v>0.21799619968604361</v>
      </c>
      <c r="AD88">
        <f>Z88/GGDP!$G88</f>
        <v>0.53177633574163974</v>
      </c>
      <c r="AE88">
        <f>AA88/GGDP!$G88</f>
        <v>0.2806922306952403</v>
      </c>
      <c r="AF88">
        <f>AB88/GGDP!$G88</f>
        <v>0.34812478656515539</v>
      </c>
      <c r="AI88">
        <v>2080</v>
      </c>
      <c r="AJ88" s="17">
        <f t="shared" si="60"/>
        <v>111.61587803068936</v>
      </c>
      <c r="AK88" s="31">
        <f>AJ88/GGDP!G88</f>
        <v>0.22421381256039324</v>
      </c>
      <c r="AM88" s="36">
        <v>185.9</v>
      </c>
      <c r="AN88" s="38">
        <f t="shared" si="92"/>
        <v>74.284121969310647</v>
      </c>
      <c r="AO88" s="39">
        <f>AM88/GGDP!G88</f>
        <v>0.37343564813884816</v>
      </c>
      <c r="AP88" s="33">
        <f t="shared" si="61"/>
        <v>2.159574719711927</v>
      </c>
      <c r="AQ88" s="17">
        <f t="shared" si="62"/>
        <v>143.71677043252524</v>
      </c>
      <c r="AR88" s="6">
        <f>AQ88/GGDP!G88</f>
        <v>0.28869803827268481</v>
      </c>
      <c r="AT88">
        <v>2080</v>
      </c>
      <c r="AU88" s="36">
        <v>209.18</v>
      </c>
      <c r="AV88" s="36">
        <f t="shared" si="93"/>
        <v>65.46322956747477</v>
      </c>
      <c r="AW88" s="39">
        <f>AU88/GGDP!G88</f>
        <v>0.42020047809405198</v>
      </c>
      <c r="AX88" s="17">
        <f t="shared" si="63"/>
        <v>1.6015124486759522</v>
      </c>
      <c r="AY88" s="17">
        <f t="shared" si="64"/>
        <v>272.27393282648006</v>
      </c>
      <c r="AZ88" s="8">
        <f>AY88/GGDP!G88</f>
        <v>0.54694347808698107</v>
      </c>
      <c r="BB88">
        <v>2080</v>
      </c>
      <c r="BC88">
        <v>198.02</v>
      </c>
      <c r="BD88">
        <f t="shared" si="94"/>
        <v>-74.253932826480053</v>
      </c>
      <c r="BE88" s="4">
        <f>BC88/GGDP!G88</f>
        <v>0.39778228641449553</v>
      </c>
      <c r="BF88" s="17">
        <f t="shared" si="65"/>
        <v>1.1023973681851535</v>
      </c>
      <c r="BH88" s="17">
        <f t="shared" si="66"/>
        <v>44.849093690603127</v>
      </c>
      <c r="BK88" s="17">
        <f t="shared" si="67"/>
        <v>57.47343342876443</v>
      </c>
      <c r="BL88" s="36">
        <f t="shared" si="95"/>
        <v>12.624339738161304</v>
      </c>
      <c r="BM88" s="8">
        <f>BK88/GGDP!G88</f>
        <v>0.1154525490222463</v>
      </c>
      <c r="BO88">
        <f t="shared" si="96"/>
        <v>1.2814848350169978</v>
      </c>
      <c r="BQ88" s="36">
        <f t="shared" si="97"/>
        <v>650.57343342876447</v>
      </c>
      <c r="BY88">
        <v>2080</v>
      </c>
      <c r="BZ88">
        <v>180.13</v>
      </c>
      <c r="CA88">
        <v>197.67</v>
      </c>
      <c r="CB88">
        <v>209.34</v>
      </c>
      <c r="CC88">
        <v>257</v>
      </c>
      <c r="CD88">
        <v>76.069999999999993</v>
      </c>
      <c r="CE88">
        <v>14</v>
      </c>
      <c r="CF88">
        <v>0</v>
      </c>
      <c r="CH88">
        <f t="shared" si="98"/>
        <v>587.14</v>
      </c>
      <c r="CI88">
        <f t="shared" si="99"/>
        <v>257</v>
      </c>
      <c r="CJ88">
        <f t="shared" si="100"/>
        <v>844.14</v>
      </c>
      <c r="CK88">
        <f t="shared" si="101"/>
        <v>90.07</v>
      </c>
      <c r="CL88">
        <f t="shared" si="102"/>
        <v>934.21</v>
      </c>
      <c r="CN88" s="17">
        <f t="shared" si="106"/>
        <v>241.04282851352659</v>
      </c>
      <c r="CO88" s="17">
        <f t="shared" si="106"/>
        <v>300.15406697333293</v>
      </c>
      <c r="CP88" s="17">
        <f t="shared" si="106"/>
        <v>230.16419693119317</v>
      </c>
      <c r="CQ88" s="17">
        <f t="shared" si="106"/>
        <v>57.473433428764451</v>
      </c>
      <c r="CR88" s="17">
        <f t="shared" si="106"/>
        <v>88.411420207803928</v>
      </c>
      <c r="CS88" s="17">
        <f t="shared" si="106"/>
        <v>16.964053945379099</v>
      </c>
      <c r="CT88" s="17">
        <f t="shared" si="106"/>
        <v>0</v>
      </c>
      <c r="CU88" s="17"/>
      <c r="CV88" s="17">
        <f t="shared" si="86"/>
        <v>771.36109241805252</v>
      </c>
      <c r="CW88" s="17">
        <f t="shared" si="87"/>
        <v>57.47343342876443</v>
      </c>
      <c r="CX88" s="17">
        <f t="shared" si="88"/>
        <v>828.8345258468164</v>
      </c>
      <c r="CY88" s="17">
        <f t="shared" si="89"/>
        <v>105.37547415318299</v>
      </c>
      <c r="CZ88" s="17">
        <f t="shared" si="90"/>
        <v>934.21</v>
      </c>
      <c r="DC88">
        <v>2080</v>
      </c>
      <c r="DD88" s="17">
        <f t="shared" si="69"/>
        <v>111.61587803068936</v>
      </c>
      <c r="DE88" s="17">
        <f t="shared" si="50"/>
        <v>272.27393282648006</v>
      </c>
      <c r="DF88" s="17">
        <f t="shared" si="51"/>
        <v>143.71677043252524</v>
      </c>
      <c r="DG88" s="17">
        <f t="shared" si="52"/>
        <v>44.849093690603127</v>
      </c>
      <c r="DH88" s="17">
        <f t="shared" si="53"/>
        <v>75.429417504983533</v>
      </c>
      <c r="DI88" s="17">
        <f t="shared" si="54"/>
        <v>14.744907514718838</v>
      </c>
      <c r="DJ88">
        <v>0</v>
      </c>
      <c r="DK88">
        <v>662.63</v>
      </c>
      <c r="DL88">
        <f t="shared" si="70"/>
        <v>662.63000000000022</v>
      </c>
    </row>
    <row r="89" spans="1:116" x14ac:dyDescent="0.35">
      <c r="A89">
        <v>82</v>
      </c>
      <c r="B89">
        <v>2081</v>
      </c>
      <c r="C89" s="17">
        <f t="shared" si="55"/>
        <v>0.16844374391544203</v>
      </c>
      <c r="D89" s="17">
        <f t="shared" si="56"/>
        <v>0.41089889203096763</v>
      </c>
      <c r="E89" s="17">
        <f t="shared" si="57"/>
        <v>0.21688841500162268</v>
      </c>
      <c r="F89" s="17">
        <f t="shared" si="58"/>
        <v>0.79623105094803237</v>
      </c>
      <c r="G89" s="17">
        <f t="shared" si="59"/>
        <v>6.7683463909879005E-2</v>
      </c>
      <c r="Y89">
        <f t="shared" si="103"/>
        <v>108.94977257630678</v>
      </c>
      <c r="Z89">
        <f t="shared" si="104"/>
        <v>265.77027913309354</v>
      </c>
      <c r="AA89">
        <f t="shared" si="105"/>
        <v>140.28388908717531</v>
      </c>
      <c r="AB89">
        <v>175.6</v>
      </c>
      <c r="AC89">
        <f>Y89/GGDP!$G89</f>
        <v>0.21576775968690692</v>
      </c>
      <c r="AD89">
        <f>Z89/GGDP!$G89</f>
        <v>0.52634031594465391</v>
      </c>
      <c r="AE89">
        <f>AA89/GGDP!$G89</f>
        <v>0.27782288804051036</v>
      </c>
      <c r="AF89">
        <f>AB89/GGDP!$G89</f>
        <v>0.34776409078306331</v>
      </c>
      <c r="AI89">
        <v>2081</v>
      </c>
      <c r="AJ89" s="17">
        <f t="shared" si="60"/>
        <v>112.05720063974782</v>
      </c>
      <c r="AK89" s="31">
        <f>AJ89/GGDP!G89</f>
        <v>0.22192181375955128</v>
      </c>
      <c r="AM89" s="36">
        <v>186.65</v>
      </c>
      <c r="AN89" s="38">
        <f t="shared" si="92"/>
        <v>74.592799360252187</v>
      </c>
      <c r="AO89" s="39">
        <f>AM89/GGDP!G89</f>
        <v>0.36964787895591555</v>
      </c>
      <c r="AP89" s="33">
        <f t="shared" si="61"/>
        <v>2.1660361223019255</v>
      </c>
      <c r="AQ89" s="17">
        <f t="shared" si="62"/>
        <v>144.28501807982948</v>
      </c>
      <c r="AR89" s="6">
        <f>AQ89/GGDP!G89</f>
        <v>0.28574685721042004</v>
      </c>
      <c r="AT89">
        <v>2081</v>
      </c>
      <c r="AU89" s="36">
        <v>209.86</v>
      </c>
      <c r="AV89" s="36">
        <f t="shared" si="93"/>
        <v>65.574981920170529</v>
      </c>
      <c r="AW89" s="39">
        <f>AU89/GGDP!G89</f>
        <v>0.4156137362854993</v>
      </c>
      <c r="AX89" s="17">
        <f t="shared" si="63"/>
        <v>1.6063041405722021</v>
      </c>
      <c r="AY89" s="17">
        <f t="shared" si="64"/>
        <v>273.35048792360124</v>
      </c>
      <c r="AZ89" s="8">
        <f>AY89/GGDP!G89</f>
        <v>0.54135241399691303</v>
      </c>
      <c r="BB89">
        <v>2081</v>
      </c>
      <c r="BC89">
        <v>197.21</v>
      </c>
      <c r="BD89">
        <f t="shared" si="94"/>
        <v>-76.140487923601228</v>
      </c>
      <c r="BE89" s="4">
        <f>BC89/GGDP!G89</f>
        <v>0.39056125480255083</v>
      </c>
      <c r="BF89" s="17">
        <f t="shared" si="65"/>
        <v>1.1056957181542388</v>
      </c>
      <c r="BH89" s="17">
        <f t="shared" si="66"/>
        <v>45.02642436604701</v>
      </c>
      <c r="BK89" s="17">
        <f t="shared" si="67"/>
        <v>57.873319233119943</v>
      </c>
      <c r="BL89" s="36">
        <f t="shared" si="95"/>
        <v>12.846894867072933</v>
      </c>
      <c r="BM89" s="8">
        <f>BK89/GGDP!G89</f>
        <v>0.11461424967940734</v>
      </c>
      <c r="BO89">
        <f t="shared" si="96"/>
        <v>1.2853190109574939</v>
      </c>
      <c r="BQ89" s="36">
        <f t="shared" si="97"/>
        <v>651.59331923311993</v>
      </c>
      <c r="BY89">
        <v>2081</v>
      </c>
      <c r="BZ89">
        <v>180.86</v>
      </c>
      <c r="CA89">
        <v>196.78</v>
      </c>
      <c r="CB89">
        <v>209.99</v>
      </c>
      <c r="CC89">
        <v>262.69</v>
      </c>
      <c r="CD89">
        <v>76.290000000000006</v>
      </c>
      <c r="CE89">
        <v>14.1</v>
      </c>
      <c r="CF89">
        <v>0</v>
      </c>
      <c r="CH89">
        <f t="shared" si="98"/>
        <v>587.63</v>
      </c>
      <c r="CI89">
        <f t="shared" si="99"/>
        <v>262.69</v>
      </c>
      <c r="CJ89">
        <f t="shared" si="100"/>
        <v>850.31999999999994</v>
      </c>
      <c r="CK89">
        <f t="shared" si="101"/>
        <v>90.39</v>
      </c>
      <c r="CL89">
        <f t="shared" si="102"/>
        <v>940.70999999999992</v>
      </c>
      <c r="CN89" s="17">
        <f t="shared" si="106"/>
        <v>242.71994434972819</v>
      </c>
      <c r="CO89" s="17">
        <f t="shared" si="106"/>
        <v>302.24246405249784</v>
      </c>
      <c r="CP89" s="17">
        <f t="shared" si="106"/>
        <v>231.76562196416512</v>
      </c>
      <c r="CQ89" s="17">
        <f t="shared" si="106"/>
        <v>57.873319233119965</v>
      </c>
      <c r="CR89" s="17">
        <f t="shared" si="106"/>
        <v>89.026564802007272</v>
      </c>
      <c r="CS89" s="17">
        <f t="shared" si="106"/>
        <v>17.08208559848168</v>
      </c>
      <c r="CT89" s="17">
        <f t="shared" si="106"/>
        <v>0</v>
      </c>
      <c r="CU89" s="17"/>
      <c r="CV89" s="17">
        <f t="shared" si="86"/>
        <v>776.72803036639095</v>
      </c>
      <c r="CW89" s="17">
        <f t="shared" si="87"/>
        <v>57.873319233119943</v>
      </c>
      <c r="CX89" s="17">
        <f t="shared" si="88"/>
        <v>834.6013495995104</v>
      </c>
      <c r="CY89" s="17">
        <f t="shared" si="89"/>
        <v>106.10865040048893</v>
      </c>
      <c r="CZ89" s="17">
        <f t="shared" si="90"/>
        <v>940.70999999999992</v>
      </c>
      <c r="DC89">
        <v>2081</v>
      </c>
      <c r="DD89" s="17">
        <f t="shared" si="69"/>
        <v>112.05720063974782</v>
      </c>
      <c r="DE89" s="17">
        <f t="shared" si="50"/>
        <v>273.35048792360124</v>
      </c>
      <c r="DF89" s="17">
        <f t="shared" si="51"/>
        <v>144.28501807982948</v>
      </c>
      <c r="DG89" s="17">
        <f t="shared" si="52"/>
        <v>45.02642436604701</v>
      </c>
      <c r="DH89" s="17">
        <f t="shared" si="53"/>
        <v>75.727660980019465</v>
      </c>
      <c r="DI89" s="17">
        <f t="shared" si="54"/>
        <v>14.803208010755183</v>
      </c>
      <c r="DJ89">
        <v>0</v>
      </c>
      <c r="DK89">
        <v>665.25</v>
      </c>
      <c r="DL89">
        <f t="shared" si="70"/>
        <v>665.25000000000011</v>
      </c>
    </row>
    <row r="90" spans="1:116" x14ac:dyDescent="0.35">
      <c r="A90">
        <v>83</v>
      </c>
      <c r="B90">
        <v>2082</v>
      </c>
      <c r="C90" s="17">
        <f t="shared" si="55"/>
        <v>0.16844374391544203</v>
      </c>
      <c r="D90" s="17">
        <f t="shared" si="56"/>
        <v>0.41089889203096763</v>
      </c>
      <c r="E90" s="17">
        <f t="shared" si="57"/>
        <v>0.21688841500162268</v>
      </c>
      <c r="F90" s="17">
        <f t="shared" si="58"/>
        <v>0.79623105094803237</v>
      </c>
      <c r="G90" s="17">
        <f t="shared" si="59"/>
        <v>6.7683463909879005E-2</v>
      </c>
      <c r="Y90">
        <f t="shared" si="103"/>
        <v>109.37885698690421</v>
      </c>
      <c r="Z90">
        <f t="shared" si="104"/>
        <v>266.81698057064142</v>
      </c>
      <c r="AA90">
        <f t="shared" si="105"/>
        <v>140.8363788119531</v>
      </c>
      <c r="AB90">
        <v>177.88</v>
      </c>
      <c r="AC90">
        <f>Y90/GGDP!$G90</f>
        <v>0.21359303440196881</v>
      </c>
      <c r="AD90">
        <f>Z90/GGDP!$G90</f>
        <v>0.52103532693597099</v>
      </c>
      <c r="AE90">
        <f>AA90/GGDP!$G90</f>
        <v>0.27502270853161181</v>
      </c>
      <c r="AF90">
        <f>AB90/GGDP!$G90</f>
        <v>0.3473608154816536</v>
      </c>
      <c r="AI90">
        <v>2082</v>
      </c>
      <c r="AJ90" s="17">
        <f t="shared" si="60"/>
        <v>112.49852324880629</v>
      </c>
      <c r="AK90" s="31">
        <f>AJ90/GGDP!G90</f>
        <v>0.21968506170557184</v>
      </c>
      <c r="AM90" s="36">
        <v>187.39</v>
      </c>
      <c r="AN90" s="38">
        <f t="shared" si="92"/>
        <v>74.891476751193693</v>
      </c>
      <c r="AO90" s="39">
        <f>AM90/GGDP!G90</f>
        <v>0.36593176980608871</v>
      </c>
      <c r="AP90" s="33">
        <f t="shared" si="61"/>
        <v>2.1726073763016274</v>
      </c>
      <c r="AQ90" s="17">
        <f t="shared" si="62"/>
        <v>144.85326572713376</v>
      </c>
      <c r="AR90" s="6">
        <f>AQ90/GGDP!G90</f>
        <v>0.28286681194152152</v>
      </c>
      <c r="AT90">
        <v>2082</v>
      </c>
      <c r="AU90" s="36">
        <v>210.52</v>
      </c>
      <c r="AV90" s="36">
        <f t="shared" si="93"/>
        <v>65.66673427286625</v>
      </c>
      <c r="AW90" s="39">
        <f>AU90/GGDP!G90</f>
        <v>0.41109961139643419</v>
      </c>
      <c r="AX90" s="17">
        <f t="shared" si="63"/>
        <v>1.6111772968412927</v>
      </c>
      <c r="AY90" s="17">
        <f t="shared" si="64"/>
        <v>274.42704302072241</v>
      </c>
      <c r="AZ90" s="8">
        <f>AY90/GGDP!G90</f>
        <v>0.53589611791037195</v>
      </c>
      <c r="BB90">
        <v>2082</v>
      </c>
      <c r="BC90">
        <v>196.42</v>
      </c>
      <c r="BD90">
        <f t="shared" si="94"/>
        <v>-78.007043020722421</v>
      </c>
      <c r="BE90" s="4">
        <f>BC90/GGDP!G90</f>
        <v>0.38356538889648301</v>
      </c>
      <c r="BF90" s="17">
        <f t="shared" si="65"/>
        <v>1.1090501439348452</v>
      </c>
      <c r="BH90" s="17">
        <f t="shared" si="66"/>
        <v>45.203755041490901</v>
      </c>
      <c r="BK90" s="17">
        <f t="shared" si="67"/>
        <v>58.277511499983916</v>
      </c>
      <c r="BL90" s="36">
        <f t="shared" si="95"/>
        <v>13.073756458493015</v>
      </c>
      <c r="BM90" s="8">
        <f>BK90/GGDP!G90</f>
        <v>0.11380326016907949</v>
      </c>
      <c r="BO90">
        <f t="shared" si="96"/>
        <v>1.289218372378425</v>
      </c>
      <c r="BQ90" s="36">
        <f t="shared" si="97"/>
        <v>652.60751149998384</v>
      </c>
      <c r="BY90">
        <v>2082</v>
      </c>
      <c r="BZ90">
        <v>181.58</v>
      </c>
      <c r="CA90">
        <v>195.91</v>
      </c>
      <c r="CB90">
        <v>210.62</v>
      </c>
      <c r="CC90">
        <v>268.47000000000003</v>
      </c>
      <c r="CD90">
        <v>76.5</v>
      </c>
      <c r="CE90">
        <v>14.2</v>
      </c>
      <c r="CF90">
        <v>0</v>
      </c>
      <c r="CH90">
        <f t="shared" si="98"/>
        <v>588.11</v>
      </c>
      <c r="CI90">
        <f t="shared" si="99"/>
        <v>268.47000000000003</v>
      </c>
      <c r="CJ90">
        <f t="shared" si="100"/>
        <v>856.58</v>
      </c>
      <c r="CK90">
        <f t="shared" si="101"/>
        <v>90.7</v>
      </c>
      <c r="CL90">
        <f t="shared" si="102"/>
        <v>947.28000000000009</v>
      </c>
      <c r="CN90" s="17">
        <f t="shared" si="106"/>
        <v>244.41512143339665</v>
      </c>
      <c r="CO90" s="17">
        <f t="shared" si="106"/>
        <v>304.35335156174614</v>
      </c>
      <c r="CP90" s="17">
        <f t="shared" si="106"/>
        <v>233.38429311287683</v>
      </c>
      <c r="CQ90" s="17">
        <f t="shared" si="106"/>
        <v>58.277511499983937</v>
      </c>
      <c r="CR90" s="17">
        <f t="shared" si="106"/>
        <v>89.648334030302081</v>
      </c>
      <c r="CS90" s="17">
        <f t="shared" si="106"/>
        <v>17.201388361694601</v>
      </c>
      <c r="CT90" s="17">
        <f t="shared" si="106"/>
        <v>0</v>
      </c>
      <c r="CU90" s="17"/>
      <c r="CV90" s="17">
        <f t="shared" si="86"/>
        <v>782.15276610801936</v>
      </c>
      <c r="CW90" s="17">
        <f t="shared" si="87"/>
        <v>58.277511499983916</v>
      </c>
      <c r="CX90" s="17">
        <f t="shared" si="88"/>
        <v>840.43027760800283</v>
      </c>
      <c r="CY90" s="17">
        <f t="shared" si="89"/>
        <v>106.84972239199665</v>
      </c>
      <c r="CZ90" s="17">
        <f t="shared" si="90"/>
        <v>947.28000000000009</v>
      </c>
      <c r="DC90">
        <v>2082</v>
      </c>
      <c r="DD90" s="17">
        <f t="shared" si="69"/>
        <v>112.49852324880629</v>
      </c>
      <c r="DE90" s="17">
        <f t="shared" si="50"/>
        <v>274.42704302072241</v>
      </c>
      <c r="DF90" s="17">
        <f t="shared" si="51"/>
        <v>144.85326572713376</v>
      </c>
      <c r="DG90" s="17">
        <f t="shared" si="52"/>
        <v>45.203755041490901</v>
      </c>
      <c r="DH90" s="17">
        <f t="shared" si="53"/>
        <v>76.025904455055411</v>
      </c>
      <c r="DI90" s="17">
        <f t="shared" si="54"/>
        <v>14.86150850679153</v>
      </c>
      <c r="DJ90">
        <v>0</v>
      </c>
      <c r="DK90">
        <v>667.87000000000012</v>
      </c>
      <c r="DL90">
        <f t="shared" si="70"/>
        <v>667.87000000000035</v>
      </c>
    </row>
    <row r="91" spans="1:116" x14ac:dyDescent="0.35">
      <c r="A91">
        <v>84</v>
      </c>
      <c r="B91">
        <v>2083</v>
      </c>
      <c r="C91" s="17">
        <f t="shared" si="55"/>
        <v>0.16844374391544203</v>
      </c>
      <c r="D91" s="17">
        <f t="shared" si="56"/>
        <v>0.41089889203096769</v>
      </c>
      <c r="E91" s="17">
        <f t="shared" si="57"/>
        <v>0.21688841500162265</v>
      </c>
      <c r="F91" s="17">
        <f t="shared" si="58"/>
        <v>0.79623105094803237</v>
      </c>
      <c r="G91" s="17">
        <f t="shared" si="59"/>
        <v>6.7683463909879005E-2</v>
      </c>
      <c r="Y91">
        <f t="shared" si="103"/>
        <v>109.79811503695356</v>
      </c>
      <c r="Z91">
        <f t="shared" si="104"/>
        <v>267.83971174626072</v>
      </c>
      <c r="AA91">
        <f t="shared" si="105"/>
        <v>141.37621610028555</v>
      </c>
      <c r="AB91">
        <v>180.14</v>
      </c>
      <c r="AC91">
        <f>Y91/GGDP!$G91</f>
        <v>0.21143891666882392</v>
      </c>
      <c r="AD91">
        <f>Z91/GGDP!$G91</f>
        <v>0.51578060764940736</v>
      </c>
      <c r="AE91">
        <f>AA91/GGDP!$G91</f>
        <v>0.27224906333702853</v>
      </c>
      <c r="AF91">
        <f>AB91/GGDP!$G91</f>
        <v>0.34689672437366403</v>
      </c>
      <c r="AI91">
        <v>2083</v>
      </c>
      <c r="AJ91" s="17">
        <f t="shared" si="60"/>
        <v>112.92973923322981</v>
      </c>
      <c r="AK91" s="31">
        <f>AJ91/GGDP!G91</f>
        <v>0.21746950496491327</v>
      </c>
      <c r="AM91" s="36">
        <v>188.13</v>
      </c>
      <c r="AN91" s="38">
        <f t="shared" si="92"/>
        <v>75.200260766770185</v>
      </c>
      <c r="AO91" s="39">
        <f>AM91/GGDP!G91</f>
        <v>0.362283117333282</v>
      </c>
      <c r="AP91" s="33">
        <f t="shared" si="61"/>
        <v>2.1794822288238143</v>
      </c>
      <c r="AQ91" s="17">
        <f t="shared" si="62"/>
        <v>145.40850006953789</v>
      </c>
      <c r="AR91" s="6">
        <f>AQ91/GGDP!G91</f>
        <v>0.28001405778955479</v>
      </c>
      <c r="AT91">
        <v>2083</v>
      </c>
      <c r="AU91" s="36">
        <v>211.16</v>
      </c>
      <c r="AV91" s="36">
        <f t="shared" si="93"/>
        <v>65.751499930462103</v>
      </c>
      <c r="AW91" s="39">
        <f>AU91/GGDP!G91</f>
        <v>0.40663213233453371</v>
      </c>
      <c r="AX91" s="17">
        <f t="shared" si="63"/>
        <v>1.6162755978153671</v>
      </c>
      <c r="AY91" s="17">
        <f t="shared" si="64"/>
        <v>275.47894418432168</v>
      </c>
      <c r="AZ91" s="8">
        <f>AY91/GGDP!G91</f>
        <v>0.53049152532173105</v>
      </c>
      <c r="BB91">
        <v>2083</v>
      </c>
      <c r="BC91">
        <v>195.64</v>
      </c>
      <c r="BD91">
        <f t="shared" si="94"/>
        <v>-79.83894418432169</v>
      </c>
      <c r="BE91" s="4">
        <f>BC91/GGDP!G91</f>
        <v>0.3767451712915712</v>
      </c>
      <c r="BF91" s="17">
        <f t="shared" si="65"/>
        <v>1.1125595475493357</v>
      </c>
      <c r="BH91" s="17">
        <f t="shared" si="66"/>
        <v>45.377024709100183</v>
      </c>
      <c r="BK91" s="17">
        <f t="shared" si="67"/>
        <v>58.68601022935632</v>
      </c>
      <c r="BL91" s="36">
        <f t="shared" si="95"/>
        <v>13.308985520256137</v>
      </c>
      <c r="BM91" s="8">
        <f>BK91/GGDP!G91</f>
        <v>0.11301201684869018</v>
      </c>
      <c r="BO91">
        <f t="shared" si="96"/>
        <v>1.2932978882061228</v>
      </c>
      <c r="BQ91" s="36">
        <f t="shared" si="97"/>
        <v>653.61601022935622</v>
      </c>
      <c r="BY91">
        <v>2083</v>
      </c>
      <c r="BZ91">
        <v>182.29</v>
      </c>
      <c r="CA91">
        <v>195.05</v>
      </c>
      <c r="CB91">
        <v>211.24</v>
      </c>
      <c r="CC91">
        <v>274.33</v>
      </c>
      <c r="CD91">
        <v>76.709999999999994</v>
      </c>
      <c r="CE91">
        <v>14.3</v>
      </c>
      <c r="CF91">
        <v>0</v>
      </c>
      <c r="CH91">
        <f t="shared" si="98"/>
        <v>588.58000000000004</v>
      </c>
      <c r="CI91">
        <f t="shared" si="99"/>
        <v>274.33</v>
      </c>
      <c r="CJ91">
        <f t="shared" si="100"/>
        <v>862.91000000000008</v>
      </c>
      <c r="CK91">
        <f t="shared" si="101"/>
        <v>91.009999999999991</v>
      </c>
      <c r="CL91">
        <f t="shared" si="102"/>
        <v>953.92000000000007</v>
      </c>
      <c r="CN91" s="17">
        <f t="shared" si="106"/>
        <v>246.12835976453184</v>
      </c>
      <c r="CO91" s="17">
        <f t="shared" si="106"/>
        <v>306.48672950107766</v>
      </c>
      <c r="CP91" s="17">
        <f t="shared" si="106"/>
        <v>235.02021037732823</v>
      </c>
      <c r="CQ91" s="17">
        <f t="shared" si="106"/>
        <v>58.686010229356341</v>
      </c>
      <c r="CR91" s="17">
        <f t="shared" si="106"/>
        <v>90.276727892688285</v>
      </c>
      <c r="CS91" s="17">
        <f t="shared" si="106"/>
        <v>17.321962235017857</v>
      </c>
      <c r="CT91" s="17">
        <f t="shared" si="106"/>
        <v>0</v>
      </c>
      <c r="CU91" s="17"/>
      <c r="CV91" s="17">
        <f t="shared" si="86"/>
        <v>787.63529964293753</v>
      </c>
      <c r="CW91" s="17">
        <f t="shared" si="87"/>
        <v>58.68601022935632</v>
      </c>
      <c r="CX91" s="17">
        <f t="shared" si="88"/>
        <v>846.32130987229334</v>
      </c>
      <c r="CY91" s="17">
        <f t="shared" si="89"/>
        <v>107.59869012770612</v>
      </c>
      <c r="CZ91" s="17">
        <f t="shared" si="90"/>
        <v>953.92000000000007</v>
      </c>
      <c r="DC91">
        <v>2083</v>
      </c>
      <c r="DD91" s="17">
        <f t="shared" si="69"/>
        <v>112.92973923322981</v>
      </c>
      <c r="DE91" s="17">
        <f t="shared" si="50"/>
        <v>275.47894418432168</v>
      </c>
      <c r="DF91" s="17">
        <f t="shared" si="51"/>
        <v>145.40850006953789</v>
      </c>
      <c r="DG91" s="17">
        <f t="shared" si="52"/>
        <v>45.377024709100183</v>
      </c>
      <c r="DH91" s="17">
        <f t="shared" si="53"/>
        <v>76.317317926846229</v>
      </c>
      <c r="DI91" s="17">
        <f t="shared" si="54"/>
        <v>14.918473876964446</v>
      </c>
      <c r="DJ91">
        <v>0</v>
      </c>
      <c r="DK91">
        <v>670.43000000000006</v>
      </c>
      <c r="DL91">
        <f t="shared" si="70"/>
        <v>670.43000000000029</v>
      </c>
    </row>
    <row r="92" spans="1:116" x14ac:dyDescent="0.35">
      <c r="A92">
        <v>85</v>
      </c>
      <c r="B92">
        <v>2084</v>
      </c>
      <c r="C92" s="17">
        <f t="shared" si="55"/>
        <v>0.16844374391544203</v>
      </c>
      <c r="D92" s="17">
        <f t="shared" si="56"/>
        <v>0.41089889203096769</v>
      </c>
      <c r="E92" s="17">
        <f t="shared" si="57"/>
        <v>0.21688841500162265</v>
      </c>
      <c r="F92" s="17">
        <f t="shared" si="58"/>
        <v>0.79623105094803237</v>
      </c>
      <c r="G92" s="17">
        <f t="shared" si="59"/>
        <v>6.7683463909879005E-2</v>
      </c>
      <c r="Y92">
        <f t="shared" si="103"/>
        <v>110.21737308700295</v>
      </c>
      <c r="Z92">
        <f t="shared" si="104"/>
        <v>268.86244292188002</v>
      </c>
      <c r="AA92">
        <f t="shared" si="105"/>
        <v>141.916053388618</v>
      </c>
      <c r="AB92">
        <v>182.38</v>
      </c>
      <c r="AC92">
        <f>Y92/GGDP!$G92</f>
        <v>0.2093317881315106</v>
      </c>
      <c r="AD92">
        <f>Z92/GGDP!$G92</f>
        <v>0.51064051303251545</v>
      </c>
      <c r="AE92">
        <f>AA92/GGDP!$G92</f>
        <v>0.26953592150083189</v>
      </c>
      <c r="AF92">
        <f>AB92/GGDP!$G92</f>
        <v>0.34638760161057508</v>
      </c>
      <c r="AI92">
        <v>2084</v>
      </c>
      <c r="AJ92" s="17">
        <f t="shared" si="60"/>
        <v>113.36095521765336</v>
      </c>
      <c r="AK92" s="31">
        <f>AJ92/GGDP!G92</f>
        <v>0.21530227762982102</v>
      </c>
      <c r="AM92" s="36">
        <v>188.86</v>
      </c>
      <c r="AN92" s="38">
        <f t="shared" si="92"/>
        <v>75.499044782346658</v>
      </c>
      <c r="AO92" s="39">
        <f>AM92/GGDP!G92</f>
        <v>0.35869482640735401</v>
      </c>
      <c r="AP92" s="33">
        <f t="shared" si="61"/>
        <v>2.1865096251496094</v>
      </c>
      <c r="AQ92" s="17">
        <f t="shared" si="62"/>
        <v>145.96373441194206</v>
      </c>
      <c r="AR92" s="6">
        <f>AQ92/GGDP!G92</f>
        <v>0.27722353265202093</v>
      </c>
      <c r="AT92">
        <v>2084</v>
      </c>
      <c r="AU92" s="36">
        <v>211.79</v>
      </c>
      <c r="AV92" s="36">
        <f t="shared" si="93"/>
        <v>65.826265588057936</v>
      </c>
      <c r="AW92" s="39">
        <f>AU92/GGDP!G92</f>
        <v>0.40224492896756059</v>
      </c>
      <c r="AX92" s="17">
        <f t="shared" si="63"/>
        <v>1.6214870232848422</v>
      </c>
      <c r="AY92" s="17">
        <f t="shared" si="64"/>
        <v>276.530845347921</v>
      </c>
      <c r="AZ92" s="8">
        <f>AY92/GGDP!G92</f>
        <v>0.52520482668829482</v>
      </c>
      <c r="BB92">
        <v>2084</v>
      </c>
      <c r="BC92">
        <v>194.88</v>
      </c>
      <c r="BD92">
        <f t="shared" si="94"/>
        <v>-81.650845347921006</v>
      </c>
      <c r="BE92" s="4">
        <f>BC92/GGDP!G92</f>
        <v>0.37012839018460836</v>
      </c>
      <c r="BF92" s="17">
        <f t="shared" si="65"/>
        <v>1.1161468201470555</v>
      </c>
      <c r="BH92" s="17">
        <f t="shared" si="66"/>
        <v>45.550294376709481</v>
      </c>
      <c r="BK92" s="17">
        <f t="shared" si="67"/>
        <v>59.10004583909673</v>
      </c>
      <c r="BL92" s="36">
        <f t="shared" si="95"/>
        <v>13.549751462387249</v>
      </c>
      <c r="BM92" s="8">
        <f>BK92/GGDP!G92</f>
        <v>0.11224653543853363</v>
      </c>
      <c r="BO92">
        <f t="shared" si="96"/>
        <v>1.2974679230462982</v>
      </c>
      <c r="BQ92" s="36">
        <f t="shared" si="97"/>
        <v>654.63004583909674</v>
      </c>
      <c r="BY92">
        <v>2084</v>
      </c>
      <c r="BZ92">
        <v>182.99</v>
      </c>
      <c r="CA92">
        <v>194.22</v>
      </c>
      <c r="CB92">
        <v>211.83</v>
      </c>
      <c r="CC92">
        <v>280.3</v>
      </c>
      <c r="CD92">
        <v>76.92</v>
      </c>
      <c r="CE92">
        <v>14.39</v>
      </c>
      <c r="CF92">
        <v>0</v>
      </c>
      <c r="CH92">
        <f t="shared" si="98"/>
        <v>589.04000000000008</v>
      </c>
      <c r="CI92">
        <f t="shared" si="99"/>
        <v>280.3</v>
      </c>
      <c r="CJ92">
        <f t="shared" si="100"/>
        <v>869.34000000000015</v>
      </c>
      <c r="CK92">
        <f t="shared" si="101"/>
        <v>91.31</v>
      </c>
      <c r="CL92">
        <f t="shared" si="102"/>
        <v>960.65000000000009</v>
      </c>
      <c r="CN92" s="17">
        <f t="shared" si="106"/>
        <v>247.86481969955292</v>
      </c>
      <c r="CO92" s="17">
        <f t="shared" si="106"/>
        <v>308.64902370765918</v>
      </c>
      <c r="CP92" s="17">
        <f t="shared" si="106"/>
        <v>236.67830121915921</v>
      </c>
      <c r="CQ92" s="17">
        <f t="shared" si="106"/>
        <v>59.100045839096744</v>
      </c>
      <c r="CR92" s="17">
        <f t="shared" si="106"/>
        <v>90.913639141763454</v>
      </c>
      <c r="CS92" s="17">
        <f t="shared" si="106"/>
        <v>17.444170392768683</v>
      </c>
      <c r="CT92" s="17">
        <f t="shared" si="106"/>
        <v>0</v>
      </c>
      <c r="CU92" s="17"/>
      <c r="CV92" s="17">
        <f t="shared" si="86"/>
        <v>793.19214462637115</v>
      </c>
      <c r="CW92" s="17">
        <f t="shared" si="87"/>
        <v>59.10004583909673</v>
      </c>
      <c r="CX92" s="17">
        <f t="shared" si="88"/>
        <v>852.29219046546734</v>
      </c>
      <c r="CY92" s="17">
        <f t="shared" si="89"/>
        <v>108.35780953453212</v>
      </c>
      <c r="CZ92" s="17">
        <f t="shared" si="90"/>
        <v>960.65000000000009</v>
      </c>
      <c r="DC92">
        <v>2084</v>
      </c>
      <c r="DD92" s="17">
        <f t="shared" si="69"/>
        <v>113.36095521765336</v>
      </c>
      <c r="DE92" s="17">
        <f t="shared" si="50"/>
        <v>276.530845347921</v>
      </c>
      <c r="DF92" s="17">
        <f t="shared" si="51"/>
        <v>145.96373441194206</v>
      </c>
      <c r="DG92" s="17">
        <f t="shared" si="52"/>
        <v>45.550294376709481</v>
      </c>
      <c r="DH92" s="17">
        <f t="shared" si="53"/>
        <v>76.608731398637076</v>
      </c>
      <c r="DI92" s="17">
        <f t="shared" si="54"/>
        <v>14.975439247137366</v>
      </c>
      <c r="DJ92">
        <v>0</v>
      </c>
      <c r="DK92">
        <v>672.99000000000012</v>
      </c>
      <c r="DL92">
        <f t="shared" si="70"/>
        <v>672.99000000000035</v>
      </c>
    </row>
    <row r="93" spans="1:116" x14ac:dyDescent="0.35">
      <c r="A93">
        <v>86</v>
      </c>
      <c r="B93">
        <v>2085</v>
      </c>
      <c r="C93" s="17">
        <f t="shared" si="55"/>
        <v>0.16844374391544203</v>
      </c>
      <c r="D93" s="17">
        <f t="shared" si="56"/>
        <v>0.41089889203096774</v>
      </c>
      <c r="E93" s="17">
        <f t="shared" si="57"/>
        <v>0.21688841500162265</v>
      </c>
      <c r="F93" s="17">
        <f t="shared" si="58"/>
        <v>0.79623105094803237</v>
      </c>
      <c r="G93" s="17">
        <f t="shared" si="59"/>
        <v>6.7683463909879005E-2</v>
      </c>
      <c r="Y93">
        <f t="shared" si="103"/>
        <v>110.63663113705231</v>
      </c>
      <c r="Z93">
        <f t="shared" si="104"/>
        <v>269.88517409749926</v>
      </c>
      <c r="AA93">
        <f t="shared" si="105"/>
        <v>142.45589067695045</v>
      </c>
      <c r="AB93">
        <v>184.61</v>
      </c>
      <c r="AC93">
        <f>Y93/GGDP!$G93</f>
        <v>0.20726232884423437</v>
      </c>
      <c r="AD93">
        <f>Z93/GGDP!$G93</f>
        <v>0.50559230816316836</v>
      </c>
      <c r="AE93">
        <f>AA93/GGDP!$G93</f>
        <v>0.26687128264696602</v>
      </c>
      <c r="AF93">
        <f>AB93/GGDP!$G93</f>
        <v>0.3458411390033721</v>
      </c>
      <c r="AI93">
        <v>2085</v>
      </c>
      <c r="AJ93" s="17">
        <f t="shared" si="60"/>
        <v>113.79217120207687</v>
      </c>
      <c r="AK93" s="31">
        <f>AJ93/GGDP!G93</f>
        <v>0.21317379393420172</v>
      </c>
      <c r="AM93" s="36">
        <v>189.59</v>
      </c>
      <c r="AN93" s="38">
        <f t="shared" si="92"/>
        <v>75.797828797923131</v>
      </c>
      <c r="AO93" s="39">
        <f>AM93/GGDP!G93</f>
        <v>0.35517047583364558</v>
      </c>
      <c r="AP93" s="33">
        <f t="shared" si="61"/>
        <v>2.1937558545199134</v>
      </c>
      <c r="AQ93" s="17">
        <f t="shared" si="62"/>
        <v>146.51896875434619</v>
      </c>
      <c r="AR93" s="6">
        <f>AQ93/GGDP!G93</f>
        <v>0.27448289388225217</v>
      </c>
      <c r="AT93">
        <v>2085</v>
      </c>
      <c r="AU93" s="36">
        <v>212.41</v>
      </c>
      <c r="AV93" s="36">
        <f t="shared" si="93"/>
        <v>65.891031245653807</v>
      </c>
      <c r="AW93" s="39">
        <f>AU93/GGDP!G93</f>
        <v>0.39792056950168603</v>
      </c>
      <c r="AX93" s="17">
        <f t="shared" si="63"/>
        <v>1.6268607324862776</v>
      </c>
      <c r="AY93" s="17">
        <f t="shared" si="64"/>
        <v>277.58274651152027</v>
      </c>
      <c r="AZ93" s="8">
        <f>AY93/GGDP!G93</f>
        <v>0.52001263865028158</v>
      </c>
      <c r="BB93">
        <v>2085</v>
      </c>
      <c r="BC93">
        <v>194.14</v>
      </c>
      <c r="BD93">
        <f t="shared" si="94"/>
        <v>-83.442746511520284</v>
      </c>
      <c r="BE93" s="4">
        <f>BC93/GGDP!G93</f>
        <v>0.3636942675159236</v>
      </c>
      <c r="BF93" s="17">
        <f t="shared" si="65"/>
        <v>1.1198458003741227</v>
      </c>
      <c r="BH93" s="17">
        <f t="shared" si="66"/>
        <v>45.723564044318763</v>
      </c>
      <c r="BK93" s="17">
        <f t="shared" si="67"/>
        <v>59.521463955994463</v>
      </c>
      <c r="BL93" s="36">
        <f t="shared" si="95"/>
        <v>13.7978999116757</v>
      </c>
      <c r="BM93" s="8">
        <f>BK93/GGDP!G93</f>
        <v>0.11150517788683864</v>
      </c>
      <c r="BO93">
        <f t="shared" si="96"/>
        <v>1.3017678127256598</v>
      </c>
      <c r="BQ93" s="36">
        <f t="shared" si="97"/>
        <v>655.66146395599446</v>
      </c>
      <c r="BY93">
        <v>2085</v>
      </c>
      <c r="BZ93">
        <v>183.69</v>
      </c>
      <c r="CA93">
        <v>193.4</v>
      </c>
      <c r="CB93">
        <v>212.42</v>
      </c>
      <c r="CC93">
        <v>286.37</v>
      </c>
      <c r="CD93">
        <v>77.13</v>
      </c>
      <c r="CE93">
        <v>14.49</v>
      </c>
      <c r="CF93">
        <v>0</v>
      </c>
      <c r="CH93">
        <f t="shared" si="98"/>
        <v>589.51</v>
      </c>
      <c r="CI93">
        <f t="shared" si="99"/>
        <v>286.37</v>
      </c>
      <c r="CJ93">
        <f t="shared" si="100"/>
        <v>875.88</v>
      </c>
      <c r="CK93">
        <f t="shared" si="101"/>
        <v>91.61999999999999</v>
      </c>
      <c r="CL93">
        <f t="shared" si="102"/>
        <v>967.5</v>
      </c>
      <c r="CN93" s="17">
        <f t="shared" si="106"/>
        <v>249.63224177308845</v>
      </c>
      <c r="CO93" s="17">
        <f t="shared" si="106"/>
        <v>310.84987293724066</v>
      </c>
      <c r="CP93" s="17">
        <f t="shared" si="106"/>
        <v>238.36595683082967</v>
      </c>
      <c r="CQ93" s="17">
        <f t="shared" si="106"/>
        <v>59.521463955994477</v>
      </c>
      <c r="CR93" s="17">
        <f t="shared" si="106"/>
        <v>91.561906906423928</v>
      </c>
      <c r="CS93" s="17">
        <f t="shared" si="106"/>
        <v>17.568557596422941</v>
      </c>
      <c r="CT93" s="17">
        <f t="shared" si="106"/>
        <v>0</v>
      </c>
      <c r="CU93" s="17"/>
      <c r="CV93" s="17">
        <f t="shared" si="86"/>
        <v>798.84807154115856</v>
      </c>
      <c r="CW93" s="17">
        <f t="shared" si="87"/>
        <v>59.521463955994463</v>
      </c>
      <c r="CX93" s="17">
        <f t="shared" si="88"/>
        <v>858.36953549715247</v>
      </c>
      <c r="CY93" s="17">
        <f t="shared" si="89"/>
        <v>109.13046450284683</v>
      </c>
      <c r="CZ93" s="17">
        <f t="shared" si="90"/>
        <v>967.5</v>
      </c>
      <c r="DC93">
        <v>2085</v>
      </c>
      <c r="DD93" s="17">
        <f t="shared" si="69"/>
        <v>113.79217120207687</v>
      </c>
      <c r="DE93" s="17">
        <f t="shared" si="50"/>
        <v>277.58274651152027</v>
      </c>
      <c r="DF93" s="17">
        <f t="shared" si="51"/>
        <v>146.51896875434619</v>
      </c>
      <c r="DG93" s="17">
        <f t="shared" si="52"/>
        <v>45.723564044318763</v>
      </c>
      <c r="DH93" s="17">
        <f t="shared" si="53"/>
        <v>76.900144870427908</v>
      </c>
      <c r="DI93" s="17">
        <f t="shared" si="54"/>
        <v>15.032404617310283</v>
      </c>
      <c r="DJ93">
        <v>0</v>
      </c>
      <c r="DK93">
        <v>675.55000000000007</v>
      </c>
      <c r="DL93">
        <f t="shared" si="70"/>
        <v>675.55000000000018</v>
      </c>
    </row>
    <row r="94" spans="1:116" x14ac:dyDescent="0.35">
      <c r="A94">
        <v>87</v>
      </c>
      <c r="B94">
        <v>2086</v>
      </c>
      <c r="C94" s="17">
        <f t="shared" si="55"/>
        <v>0.16844374391544203</v>
      </c>
      <c r="D94" s="17">
        <f t="shared" si="56"/>
        <v>0.41089889203096774</v>
      </c>
      <c r="E94" s="17">
        <f t="shared" si="57"/>
        <v>0.21688841500162262</v>
      </c>
      <c r="F94" s="17">
        <f t="shared" si="58"/>
        <v>0.79623105094803237</v>
      </c>
      <c r="G94" s="17">
        <f t="shared" si="59"/>
        <v>6.7683463909879005E-2</v>
      </c>
      <c r="Y94">
        <f t="shared" si="103"/>
        <v>111.05097600682767</v>
      </c>
      <c r="Z94">
        <f t="shared" si="104"/>
        <v>270.8959201421543</v>
      </c>
      <c r="AA94">
        <f t="shared" si="105"/>
        <v>142.98940174706024</v>
      </c>
      <c r="AB94">
        <v>186.82</v>
      </c>
      <c r="AC94">
        <f>Y94/GGDP!$G94</f>
        <v>0.20522430515750234</v>
      </c>
      <c r="AD94">
        <f>Z94/GGDP!$G94</f>
        <v>0.50062078677955779</v>
      </c>
      <c r="AE94">
        <f>AA94/GGDP!$G94</f>
        <v>0.26424712031907938</v>
      </c>
      <c r="AF94">
        <f>AB94/GGDP!$G94</f>
        <v>0.34524689532820813</v>
      </c>
      <c r="AI94">
        <v>2086</v>
      </c>
      <c r="AJ94" s="17">
        <f t="shared" si="60"/>
        <v>114.21833387418295</v>
      </c>
      <c r="AK94" s="31">
        <f>AJ94/GGDP!G94</f>
        <v>0.2110776424345486</v>
      </c>
      <c r="AM94" s="36">
        <v>190.3</v>
      </c>
      <c r="AN94" s="38">
        <f t="shared" si="92"/>
        <v>76.081666125817065</v>
      </c>
      <c r="AO94" s="39">
        <f>AM94/GGDP!G94</f>
        <v>0.35167800118273213</v>
      </c>
      <c r="AP94" s="33">
        <f t="shared" si="61"/>
        <v>2.2012028766856262</v>
      </c>
      <c r="AQ94" s="17">
        <f t="shared" si="62"/>
        <v>147.06769644430028</v>
      </c>
      <c r="AR94" s="6">
        <f>AQ94/GGDP!G94</f>
        <v>0.27178388609606052</v>
      </c>
      <c r="AT94">
        <v>2086</v>
      </c>
      <c r="AU94" s="36">
        <v>213.01</v>
      </c>
      <c r="AV94" s="36">
        <f t="shared" si="93"/>
        <v>65.942303555699709</v>
      </c>
      <c r="AW94" s="39">
        <f>AU94/GGDP!G94</f>
        <v>0.39364651094027203</v>
      </c>
      <c r="AX94" s="17">
        <f t="shared" si="63"/>
        <v>1.6323833470062075</v>
      </c>
      <c r="AY94" s="17">
        <f t="shared" si="64"/>
        <v>278.62232070835864</v>
      </c>
      <c r="AZ94" s="8">
        <f>AY94/GGDP!G94</f>
        <v>0.51489932123809623</v>
      </c>
      <c r="BB94">
        <v>2086</v>
      </c>
      <c r="BC94">
        <v>193.41</v>
      </c>
      <c r="BD94">
        <f t="shared" si="94"/>
        <v>-85.212320708358646</v>
      </c>
      <c r="BE94" s="4">
        <f>BC94/GGDP!G94</f>
        <v>0.35742534003548193</v>
      </c>
      <c r="BF94" s="17">
        <f t="shared" si="65"/>
        <v>1.123647279230753</v>
      </c>
      <c r="BH94" s="17">
        <f t="shared" si="66"/>
        <v>45.894803208010757</v>
      </c>
      <c r="BK94" s="17">
        <f t="shared" si="67"/>
        <v>59.947188535400642</v>
      </c>
      <c r="BL94" s="36">
        <f t="shared" si="95"/>
        <v>14.052385327389885</v>
      </c>
      <c r="BM94" s="8">
        <f>BK94/GGDP!G94</f>
        <v>0.11078353883685807</v>
      </c>
      <c r="BO94">
        <f t="shared" si="96"/>
        <v>1.3061868522172266</v>
      </c>
      <c r="BQ94" s="36">
        <f t="shared" si="97"/>
        <v>656.66718853540067</v>
      </c>
      <c r="BY94">
        <v>2086</v>
      </c>
      <c r="BZ94">
        <v>184.37</v>
      </c>
      <c r="CA94">
        <v>192.61</v>
      </c>
      <c r="CB94">
        <v>212.98</v>
      </c>
      <c r="CC94">
        <v>292.54000000000002</v>
      </c>
      <c r="CD94">
        <v>77.34</v>
      </c>
      <c r="CE94">
        <v>14.58</v>
      </c>
      <c r="CF94">
        <v>0</v>
      </c>
      <c r="CH94">
        <f t="shared" si="98"/>
        <v>589.96</v>
      </c>
      <c r="CI94">
        <f t="shared" si="99"/>
        <v>292.54000000000002</v>
      </c>
      <c r="CJ94">
        <f t="shared" si="100"/>
        <v>882.5</v>
      </c>
      <c r="CK94">
        <f t="shared" si="101"/>
        <v>91.92</v>
      </c>
      <c r="CL94">
        <f t="shared" si="102"/>
        <v>974.42</v>
      </c>
      <c r="CN94" s="17">
        <f t="shared" si="106"/>
        <v>251.4177250940908</v>
      </c>
      <c r="CO94" s="17">
        <f t="shared" si="106"/>
        <v>313.07321259690548</v>
      </c>
      <c r="CP94" s="17">
        <f t="shared" si="106"/>
        <v>240.07085855823982</v>
      </c>
      <c r="CQ94" s="17">
        <f t="shared" si="106"/>
        <v>59.947188535400663</v>
      </c>
      <c r="CR94" s="17">
        <f t="shared" si="106"/>
        <v>92.216799305175812</v>
      </c>
      <c r="CS94" s="17">
        <f t="shared" si="106"/>
        <v>17.694215910187538</v>
      </c>
      <c r="CT94" s="17">
        <f t="shared" si="106"/>
        <v>0</v>
      </c>
      <c r="CU94" s="17"/>
      <c r="CV94" s="17">
        <f t="shared" si="86"/>
        <v>804.56179624923584</v>
      </c>
      <c r="CW94" s="17">
        <f t="shared" si="87"/>
        <v>59.947188535400642</v>
      </c>
      <c r="CX94" s="17">
        <f t="shared" si="88"/>
        <v>864.50898478463603</v>
      </c>
      <c r="CY94" s="17">
        <f t="shared" si="89"/>
        <v>109.91101521536331</v>
      </c>
      <c r="CZ94" s="17">
        <f t="shared" si="90"/>
        <v>974.42</v>
      </c>
      <c r="DC94">
        <v>2086</v>
      </c>
      <c r="DD94" s="17">
        <f t="shared" si="69"/>
        <v>114.21833387418295</v>
      </c>
      <c r="DE94" s="17">
        <f t="shared" si="50"/>
        <v>278.62232070835864</v>
      </c>
      <c r="DF94" s="17">
        <f t="shared" si="51"/>
        <v>147.06769644430028</v>
      </c>
      <c r="DG94" s="17">
        <f t="shared" si="52"/>
        <v>45.894803208010757</v>
      </c>
      <c r="DH94" s="17">
        <f t="shared" si="53"/>
        <v>77.188143340596184</v>
      </c>
      <c r="DI94" s="17">
        <f t="shared" si="54"/>
        <v>15.088702424551485</v>
      </c>
      <c r="DJ94">
        <v>0</v>
      </c>
      <c r="DK94">
        <v>678.08</v>
      </c>
      <c r="DL94">
        <f t="shared" si="70"/>
        <v>678.08000000000027</v>
      </c>
    </row>
    <row r="95" spans="1:116" x14ac:dyDescent="0.35">
      <c r="A95">
        <v>88</v>
      </c>
      <c r="B95">
        <v>2087</v>
      </c>
      <c r="C95" s="17">
        <f t="shared" si="55"/>
        <v>0.16844374391544203</v>
      </c>
      <c r="D95" s="17">
        <f t="shared" si="56"/>
        <v>0.4108988920309678</v>
      </c>
      <c r="E95" s="17">
        <f t="shared" si="57"/>
        <v>0.21688841500162259</v>
      </c>
      <c r="F95" s="17">
        <f t="shared" si="58"/>
        <v>0.79623105094803237</v>
      </c>
      <c r="G95" s="17">
        <f t="shared" si="59"/>
        <v>6.7683463909879005E-2</v>
      </c>
      <c r="Y95">
        <f t="shared" si="103"/>
        <v>111.46368314984501</v>
      </c>
      <c r="Z95">
        <f t="shared" si="104"/>
        <v>271.90267114315452</v>
      </c>
      <c r="AA95">
        <f t="shared" si="105"/>
        <v>143.52080407776251</v>
      </c>
      <c r="AB95">
        <v>189.02</v>
      </c>
      <c r="AC95">
        <f>Y95/GGDP!$G95</f>
        <v>0.20321917108761328</v>
      </c>
      <c r="AD95">
        <f>Z95/GGDP!$G95</f>
        <v>0.49572949578507269</v>
      </c>
      <c r="AE95">
        <f>AA95/GGDP!$G95</f>
        <v>0.26166530671071941</v>
      </c>
      <c r="AF95">
        <f>AB95/GGDP!$G95</f>
        <v>0.34461886269576475</v>
      </c>
      <c r="AI95">
        <v>2087</v>
      </c>
      <c r="AJ95" s="17">
        <f t="shared" si="60"/>
        <v>114.64281210884985</v>
      </c>
      <c r="AK95" s="31">
        <f>AJ95/GGDP!G95</f>
        <v>0.20901531861811493</v>
      </c>
      <c r="AM95" s="36">
        <v>191.01</v>
      </c>
      <c r="AN95" s="38">
        <f t="shared" si="92"/>
        <v>76.367187891150138</v>
      </c>
      <c r="AO95" s="39">
        <f>AM95/GGDP!G95</f>
        <v>0.34824700541486625</v>
      </c>
      <c r="AP95" s="33">
        <f t="shared" si="61"/>
        <v>2.2088970594438098</v>
      </c>
      <c r="AQ95" s="17">
        <f t="shared" si="62"/>
        <v>147.61425525010435</v>
      </c>
      <c r="AR95" s="6">
        <f>AQ95/GGDP!G95</f>
        <v>0.26912843488505594</v>
      </c>
      <c r="AT95">
        <v>2087</v>
      </c>
      <c r="AU95" s="36">
        <v>213.6</v>
      </c>
      <c r="AV95" s="36">
        <f t="shared" si="93"/>
        <v>65.985744749895645</v>
      </c>
      <c r="AW95" s="39">
        <f>AU95/GGDP!G95</f>
        <v>0.38943280643220474</v>
      </c>
      <c r="AX95" s="17">
        <f t="shared" si="63"/>
        <v>1.6380892525982416</v>
      </c>
      <c r="AY95" s="17">
        <f t="shared" si="64"/>
        <v>279.65778591627668</v>
      </c>
      <c r="AZ95" s="8">
        <f>AY95/GGDP!G95</f>
        <v>0.50986852251869075</v>
      </c>
      <c r="BB95">
        <v>2087</v>
      </c>
      <c r="BC95">
        <v>192.7</v>
      </c>
      <c r="BD95">
        <f t="shared" si="94"/>
        <v>-86.957785916276691</v>
      </c>
      <c r="BE95" s="4">
        <f>BC95/GGDP!G95</f>
        <v>0.35132819194515852</v>
      </c>
      <c r="BF95" s="17">
        <f t="shared" si="65"/>
        <v>1.127574926070446</v>
      </c>
      <c r="BH95" s="17">
        <f t="shared" si="66"/>
        <v>46.065365537063656</v>
      </c>
      <c r="BK95" s="17">
        <f t="shared" si="67"/>
        <v>60.380295621964159</v>
      </c>
      <c r="BL95" s="36">
        <f t="shared" si="95"/>
        <v>14.314930084900503</v>
      </c>
      <c r="BM95" s="8">
        <f>BK95/GGDP!G95</f>
        <v>0.11008458790855651</v>
      </c>
      <c r="BO95">
        <f t="shared" si="96"/>
        <v>1.3107525560256952</v>
      </c>
      <c r="BQ95" s="36">
        <f t="shared" si="97"/>
        <v>657.69029562196408</v>
      </c>
      <c r="BY95">
        <v>2087</v>
      </c>
      <c r="BZ95">
        <v>185.04</v>
      </c>
      <c r="CA95">
        <v>191.84</v>
      </c>
      <c r="CB95">
        <v>213.53</v>
      </c>
      <c r="CC95">
        <v>298.83</v>
      </c>
      <c r="CD95">
        <v>77.55</v>
      </c>
      <c r="CE95">
        <v>14.67</v>
      </c>
      <c r="CF95">
        <v>0</v>
      </c>
      <c r="CH95">
        <f t="shared" si="98"/>
        <v>590.41</v>
      </c>
      <c r="CI95">
        <f t="shared" si="99"/>
        <v>298.83</v>
      </c>
      <c r="CJ95">
        <f t="shared" si="100"/>
        <v>889.24</v>
      </c>
      <c r="CK95">
        <f t="shared" si="101"/>
        <v>92.22</v>
      </c>
      <c r="CL95">
        <f t="shared" si="102"/>
        <v>981.46</v>
      </c>
      <c r="CN95" s="17">
        <f t="shared" si="106"/>
        <v>253.23417055360764</v>
      </c>
      <c r="CO95" s="17">
        <f t="shared" si="106"/>
        <v>315.33510727957025</v>
      </c>
      <c r="CP95" s="17">
        <f t="shared" si="106"/>
        <v>241.8053250554895</v>
      </c>
      <c r="CQ95" s="17">
        <f t="shared" si="106"/>
        <v>60.38029562196418</v>
      </c>
      <c r="CR95" s="17">
        <f t="shared" si="106"/>
        <v>92.883048219513</v>
      </c>
      <c r="CS95" s="17">
        <f t="shared" si="106"/>
        <v>17.822053269855569</v>
      </c>
      <c r="CT95" s="17">
        <f t="shared" si="106"/>
        <v>0</v>
      </c>
      <c r="CU95" s="17"/>
      <c r="CV95" s="17">
        <f t="shared" si="86"/>
        <v>810.37460288866725</v>
      </c>
      <c r="CW95" s="17">
        <f t="shared" si="87"/>
        <v>60.380295621964159</v>
      </c>
      <c r="CX95" s="17">
        <f t="shared" si="88"/>
        <v>870.75489851063082</v>
      </c>
      <c r="CY95" s="17">
        <f t="shared" si="89"/>
        <v>110.70510148936853</v>
      </c>
      <c r="CZ95" s="17">
        <f t="shared" si="90"/>
        <v>981.46</v>
      </c>
      <c r="DC95">
        <v>2087</v>
      </c>
      <c r="DD95" s="17">
        <f t="shared" si="69"/>
        <v>114.64281210884985</v>
      </c>
      <c r="DE95" s="17">
        <f t="shared" si="50"/>
        <v>279.65778591627668</v>
      </c>
      <c r="DF95" s="17">
        <f t="shared" si="51"/>
        <v>147.61425525010435</v>
      </c>
      <c r="DG95" s="17">
        <f t="shared" si="52"/>
        <v>46.065365537063656</v>
      </c>
      <c r="DH95" s="17">
        <f t="shared" si="53"/>
        <v>77.475003476890279</v>
      </c>
      <c r="DI95" s="17">
        <f t="shared" si="54"/>
        <v>15.14477771081545</v>
      </c>
      <c r="DJ95">
        <v>0</v>
      </c>
      <c r="DK95">
        <v>680.6</v>
      </c>
      <c r="DL95">
        <f t="shared" si="70"/>
        <v>680.60000000000014</v>
      </c>
    </row>
    <row r="96" spans="1:116" x14ac:dyDescent="0.35">
      <c r="A96">
        <v>89</v>
      </c>
      <c r="B96">
        <v>2088</v>
      </c>
      <c r="C96" s="17">
        <f t="shared" si="55"/>
        <v>0.16844374391544203</v>
      </c>
      <c r="D96" s="17">
        <f t="shared" si="56"/>
        <v>0.4108988920309678</v>
      </c>
      <c r="E96" s="17">
        <f t="shared" si="57"/>
        <v>0.21688841500162256</v>
      </c>
      <c r="F96" s="17">
        <f t="shared" si="58"/>
        <v>0.79623105094803237</v>
      </c>
      <c r="G96" s="17">
        <f t="shared" si="59"/>
        <v>6.7683463909879005E-2</v>
      </c>
      <c r="Y96">
        <f t="shared" si="103"/>
        <v>111.87639029286234</v>
      </c>
      <c r="Z96">
        <f t="shared" si="104"/>
        <v>272.90942214415469</v>
      </c>
      <c r="AA96">
        <f t="shared" si="105"/>
        <v>144.05220640846471</v>
      </c>
      <c r="AB96">
        <v>191.22</v>
      </c>
      <c r="AC96">
        <f>Y96/GGDP!$G96</f>
        <v>0.20124910559778084</v>
      </c>
      <c r="AD96">
        <f>Z96/GGDP!$G96</f>
        <v>0.49092375050665521</v>
      </c>
      <c r="AE96">
        <f>AA96/GGDP!$G96</f>
        <v>0.25912864745815817</v>
      </c>
      <c r="AF96">
        <f>AB96/GGDP!$G96</f>
        <v>0.34397654296558799</v>
      </c>
      <c r="AI96">
        <v>2088</v>
      </c>
      <c r="AJ96" s="17">
        <f t="shared" si="60"/>
        <v>115.06729034351675</v>
      </c>
      <c r="AK96" s="31">
        <f>AJ96/GGDP!G96</f>
        <v>0.20698906359575606</v>
      </c>
      <c r="AM96" s="36">
        <v>191.69</v>
      </c>
      <c r="AN96" s="38">
        <f t="shared" si="92"/>
        <v>76.622709656483252</v>
      </c>
      <c r="AO96" s="39">
        <f>AM96/GGDP!G96</f>
        <v>0.34482200356172765</v>
      </c>
      <c r="AP96" s="33">
        <f t="shared" si="61"/>
        <v>2.216758707307056</v>
      </c>
      <c r="AQ96" s="17">
        <f t="shared" si="62"/>
        <v>148.16081405590839</v>
      </c>
      <c r="AR96" s="6">
        <f>AQ96/GGDP!G96</f>
        <v>0.26651942590690653</v>
      </c>
      <c r="AT96">
        <v>2088</v>
      </c>
      <c r="AU96" s="36">
        <v>214.16</v>
      </c>
      <c r="AV96" s="36">
        <f t="shared" si="93"/>
        <v>65.999185944091607</v>
      </c>
      <c r="AW96" s="39">
        <f>AU96/GGDP!G96</f>
        <v>0.38524221546653237</v>
      </c>
      <c r="AX96" s="17">
        <f t="shared" si="63"/>
        <v>1.6439193481282428</v>
      </c>
      <c r="AY96" s="17">
        <f t="shared" si="64"/>
        <v>280.69325112419466</v>
      </c>
      <c r="AZ96" s="8">
        <f>AY96/GGDP!G96</f>
        <v>0.50492570942093984</v>
      </c>
      <c r="BB96">
        <v>2088</v>
      </c>
      <c r="BC96">
        <v>192.02</v>
      </c>
      <c r="BD96">
        <f t="shared" si="94"/>
        <v>-88.67325112419465</v>
      </c>
      <c r="BE96" s="4">
        <f>BC96/GGDP!G96</f>
        <v>0.34541562483135763</v>
      </c>
      <c r="BF96" s="17">
        <f t="shared" si="65"/>
        <v>1.1315880587650151</v>
      </c>
      <c r="BH96" s="17">
        <f t="shared" si="66"/>
        <v>46.23592786611654</v>
      </c>
      <c r="BK96" s="17">
        <f t="shared" si="67"/>
        <v>60.819554797825447</v>
      </c>
      <c r="BL96" s="36">
        <f t="shared" si="95"/>
        <v>14.583626931708906</v>
      </c>
      <c r="BM96" s="8">
        <f>BK96/GGDP!G96</f>
        <v>0.10940539799216681</v>
      </c>
      <c r="BO96">
        <f t="shared" si="96"/>
        <v>1.3154176330999154</v>
      </c>
      <c r="BQ96" s="36">
        <f t="shared" si="97"/>
        <v>658.68955479782539</v>
      </c>
      <c r="BY96">
        <v>2088</v>
      </c>
      <c r="BZ96">
        <v>185.7</v>
      </c>
      <c r="CA96">
        <v>191.08</v>
      </c>
      <c r="CB96">
        <v>214.06</v>
      </c>
      <c r="CC96">
        <v>305.23</v>
      </c>
      <c r="CD96">
        <v>77.77</v>
      </c>
      <c r="CE96">
        <v>14.76</v>
      </c>
      <c r="CF96">
        <v>0</v>
      </c>
      <c r="CH96">
        <f t="shared" si="98"/>
        <v>590.83999999999992</v>
      </c>
      <c r="CI96">
        <f t="shared" si="99"/>
        <v>305.23</v>
      </c>
      <c r="CJ96">
        <f t="shared" si="100"/>
        <v>896.06999999999994</v>
      </c>
      <c r="CK96">
        <f t="shared" si="101"/>
        <v>92.53</v>
      </c>
      <c r="CL96">
        <f t="shared" si="102"/>
        <v>988.59999999999991</v>
      </c>
      <c r="CN96" s="17">
        <f t="shared" si="106"/>
        <v>255.07641779521987</v>
      </c>
      <c r="CO96" s="17">
        <f t="shared" si="106"/>
        <v>317.62913114806832</v>
      </c>
      <c r="CP96" s="17">
        <f t="shared" si="106"/>
        <v>243.5644288609387</v>
      </c>
      <c r="CQ96" s="17">
        <f t="shared" si="106"/>
        <v>60.819554797825468</v>
      </c>
      <c r="CR96" s="17">
        <f t="shared" si="106"/>
        <v>93.55876089683791</v>
      </c>
      <c r="CS96" s="17">
        <f t="shared" si="106"/>
        <v>17.951706501109786</v>
      </c>
      <c r="CT96" s="17">
        <f t="shared" si="106"/>
        <v>0</v>
      </c>
      <c r="CU96" s="17"/>
      <c r="CV96" s="17">
        <f t="shared" si="86"/>
        <v>816.26997780422676</v>
      </c>
      <c r="CW96" s="17">
        <f t="shared" si="87"/>
        <v>60.819554797825447</v>
      </c>
      <c r="CX96" s="17">
        <f t="shared" si="88"/>
        <v>877.08953260205158</v>
      </c>
      <c r="CY96" s="17">
        <f t="shared" si="89"/>
        <v>111.51046739794766</v>
      </c>
      <c r="CZ96" s="17">
        <f t="shared" si="90"/>
        <v>988.59999999999991</v>
      </c>
      <c r="DC96">
        <v>2088</v>
      </c>
      <c r="DD96" s="17">
        <f t="shared" si="69"/>
        <v>115.06729034351675</v>
      </c>
      <c r="DE96" s="17">
        <f t="shared" si="50"/>
        <v>280.69325112419466</v>
      </c>
      <c r="DF96" s="17">
        <f t="shared" si="51"/>
        <v>148.16081405590839</v>
      </c>
      <c r="DG96" s="17">
        <f t="shared" si="52"/>
        <v>46.23592786611654</v>
      </c>
      <c r="DH96" s="17">
        <f t="shared" si="53"/>
        <v>77.76186361318436</v>
      </c>
      <c r="DI96" s="17">
        <f t="shared" si="54"/>
        <v>15.200852997079412</v>
      </c>
      <c r="DJ96">
        <v>0</v>
      </c>
      <c r="DK96">
        <v>683.11999999999989</v>
      </c>
      <c r="DL96">
        <f t="shared" si="70"/>
        <v>683.12000000000012</v>
      </c>
    </row>
    <row r="97" spans="1:118" x14ac:dyDescent="0.35">
      <c r="A97">
        <v>90</v>
      </c>
      <c r="B97">
        <v>2089</v>
      </c>
      <c r="C97" s="17">
        <f t="shared" si="55"/>
        <v>0.16844374391544203</v>
      </c>
      <c r="D97" s="17">
        <f t="shared" si="56"/>
        <v>0.4108988920309678</v>
      </c>
      <c r="E97" s="17">
        <f t="shared" si="57"/>
        <v>0.21688841500162256</v>
      </c>
      <c r="F97" s="17">
        <f t="shared" si="58"/>
        <v>0.79623105094803237</v>
      </c>
      <c r="G97" s="17">
        <f t="shared" si="59"/>
        <v>6.7683463909879005E-2</v>
      </c>
      <c r="Y97">
        <f t="shared" si="103"/>
        <v>112.28909743587973</v>
      </c>
      <c r="Z97">
        <f t="shared" si="104"/>
        <v>273.91617314515503</v>
      </c>
      <c r="AA97">
        <f t="shared" si="105"/>
        <v>144.583608739167</v>
      </c>
      <c r="AB97">
        <v>193.41</v>
      </c>
      <c r="AC97">
        <f>Y97/GGDP!$G97</f>
        <v>0.19930970985619151</v>
      </c>
      <c r="AD97">
        <f>Z97/GGDP!$G97</f>
        <v>0.48619282050649643</v>
      </c>
      <c r="AE97">
        <f>AA97/GGDP!$G97</f>
        <v>0.25663147861901525</v>
      </c>
      <c r="AF97">
        <f>AB97/GGDP!$G97</f>
        <v>0.34329682812971474</v>
      </c>
      <c r="AI97">
        <v>2089</v>
      </c>
      <c r="AJ97" s="17">
        <f t="shared" si="60"/>
        <v>115.4917685781837</v>
      </c>
      <c r="AK97" s="31">
        <f>AJ97/GGDP!G97</f>
        <v>0.20499435307368555</v>
      </c>
      <c r="AM97" s="36">
        <v>192.36</v>
      </c>
      <c r="AN97" s="38">
        <f t="shared" si="92"/>
        <v>76.868231421816319</v>
      </c>
      <c r="AO97" s="39">
        <f>AM97/GGDP!G97</f>
        <v>0.34143311027884771</v>
      </c>
      <c r="AP97" s="33">
        <f t="shared" si="61"/>
        <v>2.2248083145699975</v>
      </c>
      <c r="AQ97" s="17">
        <f t="shared" si="62"/>
        <v>148.70737286171251</v>
      </c>
      <c r="AR97" s="6">
        <f>AQ97/GGDP!G97</f>
        <v>0.26395103367420886</v>
      </c>
      <c r="AT97">
        <v>2089</v>
      </c>
      <c r="AU97" s="36">
        <v>214.7</v>
      </c>
      <c r="AV97" s="36">
        <f t="shared" si="93"/>
        <v>65.992627138287475</v>
      </c>
      <c r="AW97" s="39">
        <f>AU97/GGDP!G97</f>
        <v>0.38108592626777188</v>
      </c>
      <c r="AX97" s="17">
        <f t="shared" si="63"/>
        <v>1.6498888318978404</v>
      </c>
      <c r="AY97" s="17">
        <f t="shared" si="64"/>
        <v>281.72871633211281</v>
      </c>
      <c r="AZ97" s="8">
        <f>AY97/GGDP!G97</f>
        <v>0.50005984545716609</v>
      </c>
      <c r="BB97">
        <v>2089</v>
      </c>
      <c r="BC97">
        <v>191.35</v>
      </c>
      <c r="BD97">
        <f t="shared" si="94"/>
        <v>-90.378716332112816</v>
      </c>
      <c r="BE97" s="4">
        <f>BC97/GGDP!G97</f>
        <v>0.33964039120325173</v>
      </c>
      <c r="BF97" s="17">
        <f t="shared" si="65"/>
        <v>1.1356971390300288</v>
      </c>
      <c r="BH97" s="17">
        <f t="shared" si="66"/>
        <v>46.406490195169447</v>
      </c>
      <c r="BK97" s="17">
        <f t="shared" si="67"/>
        <v>61.2655812719143</v>
      </c>
      <c r="BL97" s="36">
        <f t="shared" si="95"/>
        <v>14.859091076744853</v>
      </c>
      <c r="BM97" s="8">
        <f>BK97/GGDP!G97</f>
        <v>0.10874453091448961</v>
      </c>
      <c r="BO97">
        <f t="shared" si="96"/>
        <v>1.3201942446897561</v>
      </c>
      <c r="BQ97" s="36">
        <f t="shared" si="97"/>
        <v>659.67558127191433</v>
      </c>
      <c r="BY97">
        <v>2089</v>
      </c>
      <c r="BZ97">
        <v>186.34</v>
      </c>
      <c r="CA97">
        <v>190.36</v>
      </c>
      <c r="CB97">
        <v>214.57</v>
      </c>
      <c r="CC97">
        <v>311.75</v>
      </c>
      <c r="CD97">
        <v>77.98</v>
      </c>
      <c r="CE97">
        <v>14.85</v>
      </c>
      <c r="CF97">
        <v>0</v>
      </c>
      <c r="CH97">
        <f t="shared" si="98"/>
        <v>591.27</v>
      </c>
      <c r="CI97">
        <f t="shared" si="99"/>
        <v>311.75</v>
      </c>
      <c r="CJ97">
        <f t="shared" si="100"/>
        <v>903.02</v>
      </c>
      <c r="CK97">
        <f t="shared" si="101"/>
        <v>92.83</v>
      </c>
      <c r="CL97">
        <f t="shared" si="102"/>
        <v>995.85</v>
      </c>
      <c r="CN97" s="17">
        <f t="shared" si="106"/>
        <v>256.94704699713708</v>
      </c>
      <c r="CO97" s="17">
        <f t="shared" si="106"/>
        <v>319.95849712098305</v>
      </c>
      <c r="CP97" s="17">
        <f t="shared" si="106"/>
        <v>245.35063370540746</v>
      </c>
      <c r="CQ97" s="17">
        <f t="shared" si="106"/>
        <v>61.265581271914321</v>
      </c>
      <c r="CR97" s="17">
        <f t="shared" si="106"/>
        <v>94.244883713449369</v>
      </c>
      <c r="CS97" s="17">
        <f t="shared" si="106"/>
        <v>18.083357191108824</v>
      </c>
      <c r="CT97" s="17">
        <f t="shared" si="106"/>
        <v>0</v>
      </c>
      <c r="CU97" s="17"/>
      <c r="CV97" s="17">
        <f t="shared" si="86"/>
        <v>822.25617782352754</v>
      </c>
      <c r="CW97" s="17">
        <f t="shared" si="87"/>
        <v>61.2655812719143</v>
      </c>
      <c r="CX97" s="17">
        <f t="shared" si="88"/>
        <v>883.52175909544121</v>
      </c>
      <c r="CY97" s="17">
        <f t="shared" si="89"/>
        <v>112.32824090455816</v>
      </c>
      <c r="CZ97" s="17">
        <f t="shared" si="90"/>
        <v>995.85</v>
      </c>
      <c r="DC97">
        <v>2089</v>
      </c>
      <c r="DD97" s="17">
        <f t="shared" si="69"/>
        <v>115.4917685781837</v>
      </c>
      <c r="DE97" s="17">
        <f t="shared" si="50"/>
        <v>281.72871633211281</v>
      </c>
      <c r="DF97" s="17">
        <f t="shared" si="51"/>
        <v>148.70737286171251</v>
      </c>
      <c r="DG97" s="17">
        <f t="shared" si="52"/>
        <v>46.406490195169447</v>
      </c>
      <c r="DH97" s="17">
        <f t="shared" si="53"/>
        <v>78.048723749478484</v>
      </c>
      <c r="DI97" s="17">
        <f t="shared" si="54"/>
        <v>15.256928283343383</v>
      </c>
      <c r="DJ97">
        <v>0</v>
      </c>
      <c r="DK97">
        <v>685.6400000000001</v>
      </c>
      <c r="DL97">
        <f t="shared" si="70"/>
        <v>685.64000000000044</v>
      </c>
    </row>
    <row r="98" spans="1:118" x14ac:dyDescent="0.35">
      <c r="A98">
        <v>91</v>
      </c>
      <c r="B98">
        <v>2090</v>
      </c>
      <c r="C98" s="17">
        <f t="shared" si="55"/>
        <v>0.16844374391544203</v>
      </c>
      <c r="D98" s="17">
        <f t="shared" si="56"/>
        <v>0.4108988920309678</v>
      </c>
      <c r="E98" s="17">
        <f t="shared" si="57"/>
        <v>0.21688841500162254</v>
      </c>
      <c r="F98" s="17">
        <f t="shared" si="58"/>
        <v>0.79623105094803237</v>
      </c>
      <c r="G98" s="17">
        <f t="shared" si="59"/>
        <v>6.7683463909879005E-2</v>
      </c>
      <c r="Y98">
        <f t="shared" si="103"/>
        <v>112.69852912538107</v>
      </c>
      <c r="Z98">
        <f t="shared" si="104"/>
        <v>274.91493405884569</v>
      </c>
      <c r="AA98">
        <f t="shared" si="105"/>
        <v>145.11079359105418</v>
      </c>
      <c r="AB98">
        <v>195.6</v>
      </c>
      <c r="AC98">
        <f>Y98/GGDP!$G98</f>
        <v>0.19739119544151937</v>
      </c>
      <c r="AD98">
        <f>Z98/GGDP!$G98</f>
        <v>0.48151282807098061</v>
      </c>
      <c r="AE98">
        <f>AA98/GGDP!$G98</f>
        <v>0.25416119660744413</v>
      </c>
      <c r="AF98">
        <f>AB98/GGDP!$G98</f>
        <v>0.34259291694398708</v>
      </c>
      <c r="AI98">
        <v>2090</v>
      </c>
      <c r="AJ98" s="17">
        <f t="shared" si="60"/>
        <v>115.9128779379723</v>
      </c>
      <c r="AK98" s="31">
        <f>AJ98/GGDP!G98</f>
        <v>0.20302111944858003</v>
      </c>
      <c r="AM98" s="36">
        <v>193.02</v>
      </c>
      <c r="AN98" s="38">
        <f t="shared" si="92"/>
        <v>77.107122062027713</v>
      </c>
      <c r="AO98" s="39">
        <f>AM98/GGDP!G98</f>
        <v>0.33807405331558482</v>
      </c>
      <c r="AP98" s="33">
        <f t="shared" si="61"/>
        <v>2.2330864575691316</v>
      </c>
      <c r="AQ98" s="17">
        <f t="shared" si="62"/>
        <v>149.24959389921656</v>
      </c>
      <c r="AR98" s="6">
        <f>AQ98/GGDP!G98</f>
        <v>0.26141029512596164</v>
      </c>
      <c r="AT98">
        <v>2090</v>
      </c>
      <c r="AU98" s="36">
        <v>215.22</v>
      </c>
      <c r="AV98" s="36">
        <f t="shared" si="93"/>
        <v>65.970406100783435</v>
      </c>
      <c r="AW98" s="39">
        <f>AU98/GGDP!G98</f>
        <v>0.37695729849020909</v>
      </c>
      <c r="AX98" s="17">
        <f t="shared" si="63"/>
        <v>1.6560277947890161</v>
      </c>
      <c r="AY98" s="17">
        <f t="shared" si="64"/>
        <v>282.75596356219023</v>
      </c>
      <c r="AZ98" s="8">
        <f>AY98/GGDP!G98</f>
        <v>0.49524637188179177</v>
      </c>
      <c r="BB98">
        <v>2090</v>
      </c>
      <c r="BC98">
        <v>190.71</v>
      </c>
      <c r="BD98">
        <f t="shared" si="94"/>
        <v>-92.045963562190224</v>
      </c>
      <c r="BE98" s="4">
        <f>BC98/GGDP!G98</f>
        <v>0.33402809402038741</v>
      </c>
      <c r="BF98" s="17">
        <f t="shared" si="65"/>
        <v>1.1399228798540937</v>
      </c>
      <c r="BH98" s="17">
        <f t="shared" si="66"/>
        <v>46.575698854944143</v>
      </c>
      <c r="BK98" s="17">
        <f t="shared" si="67"/>
        <v>61.717759835300924</v>
      </c>
      <c r="BL98" s="36">
        <f t="shared" si="95"/>
        <v>15.142060980356781</v>
      </c>
      <c r="BM98" s="8">
        <f>BK98/GGDP!G98</f>
        <v>0.10809850393263902</v>
      </c>
      <c r="BO98">
        <f t="shared" si="96"/>
        <v>1.3251064686654597</v>
      </c>
      <c r="BQ98" s="36">
        <f t="shared" si="97"/>
        <v>660.66775983530101</v>
      </c>
      <c r="BY98">
        <v>2090</v>
      </c>
      <c r="BZ98">
        <v>186.97</v>
      </c>
      <c r="CA98">
        <v>189.65</v>
      </c>
      <c r="CB98">
        <v>215.06</v>
      </c>
      <c r="CC98">
        <v>318.39</v>
      </c>
      <c r="CD98">
        <v>78.2</v>
      </c>
      <c r="CE98">
        <v>14.93</v>
      </c>
      <c r="CF98">
        <v>0</v>
      </c>
      <c r="CH98">
        <f t="shared" si="98"/>
        <v>591.68000000000006</v>
      </c>
      <c r="CI98">
        <f t="shared" si="99"/>
        <v>318.39</v>
      </c>
      <c r="CJ98">
        <f t="shared" si="100"/>
        <v>910.07</v>
      </c>
      <c r="CK98">
        <f t="shared" si="101"/>
        <v>93.13</v>
      </c>
      <c r="CL98">
        <f t="shared" si="102"/>
        <v>1003.2</v>
      </c>
      <c r="CN98" s="17">
        <f t="shared" si="106"/>
        <v>258.8434779811497</v>
      </c>
      <c r="CO98" s="17">
        <f t="shared" si="106"/>
        <v>322.31999227973108</v>
      </c>
      <c r="CP98" s="17">
        <f t="shared" si="106"/>
        <v>247.16147585807579</v>
      </c>
      <c r="CQ98" s="17">
        <f t="shared" si="106"/>
        <v>61.717759835300946</v>
      </c>
      <c r="CR98" s="17">
        <f t="shared" si="106"/>
        <v>94.940470293048563</v>
      </c>
      <c r="CS98" s="17">
        <f t="shared" si="106"/>
        <v>18.216823752694054</v>
      </c>
      <c r="CT98" s="17">
        <f t="shared" si="106"/>
        <v>0</v>
      </c>
      <c r="CU98" s="17"/>
      <c r="CV98" s="17">
        <f t="shared" ref="CV98:CV108" si="107">CV97/$CL97*$CL98</f>
        <v>828.32494611895652</v>
      </c>
      <c r="CW98" s="17">
        <f t="shared" ref="CW98:CW108" si="108">CW97/$CL97*$CL98</f>
        <v>61.717759835300924</v>
      </c>
      <c r="CX98" s="17">
        <f t="shared" ref="CX98:CX108" si="109">CX97/$CL97*$CL98</f>
        <v>890.0427059542568</v>
      </c>
      <c r="CY98" s="17">
        <f t="shared" ref="CY98:CY108" si="110">CY97/$CL97*$CL98</f>
        <v>113.15729404574257</v>
      </c>
      <c r="CZ98" s="17">
        <f t="shared" ref="CZ98:CZ108" si="111">CZ97/$CL97*$CL98</f>
        <v>1003.2</v>
      </c>
      <c r="DC98">
        <v>2090</v>
      </c>
      <c r="DD98" s="17">
        <f t="shared" si="69"/>
        <v>115.9128779379723</v>
      </c>
      <c r="DE98" s="17">
        <f t="shared" ref="DE98:DE108" si="112">DE97/$DK97*$DK98</f>
        <v>282.75596356219023</v>
      </c>
      <c r="DF98" s="17">
        <f t="shared" ref="DF98:DF108" si="113">DF97/$DK97*$DK98</f>
        <v>149.24959389921656</v>
      </c>
      <c r="DG98" s="17">
        <f t="shared" ref="DG98:DG108" si="114">DG97/$DK97*$DK98</f>
        <v>46.575698854944143</v>
      </c>
      <c r="DH98" s="17">
        <f t="shared" ref="DH98:DH108" si="115">DH97/$DK97*$DK98</f>
        <v>78.333307218024217</v>
      </c>
      <c r="DI98" s="17">
        <f t="shared" ref="DI98:DI108" si="116">DI97/$DK97*$DK98</f>
        <v>15.312558527652872</v>
      </c>
      <c r="DJ98">
        <v>0</v>
      </c>
      <c r="DK98">
        <v>688.1400000000001</v>
      </c>
      <c r="DL98">
        <f t="shared" si="70"/>
        <v>688.14000000000033</v>
      </c>
    </row>
    <row r="99" spans="1:118" x14ac:dyDescent="0.35">
      <c r="A99">
        <v>92</v>
      </c>
      <c r="B99">
        <v>2091</v>
      </c>
      <c r="C99" s="17">
        <f t="shared" ref="C99:C108" si="117">DD99/$DK99</f>
        <v>0.16844374391544203</v>
      </c>
      <c r="D99" s="17">
        <f t="shared" ref="D99:D108" si="118">DE99/$DK99</f>
        <v>0.4108988920309678</v>
      </c>
      <c r="E99" s="17">
        <f t="shared" ref="E99:E108" si="119">DF99/$DK99</f>
        <v>0.21688841500162251</v>
      </c>
      <c r="F99" s="17">
        <f t="shared" ref="F99:F108" si="120">SUM(C99:E99)</f>
        <v>0.79623105094803226</v>
      </c>
      <c r="G99" s="17">
        <f t="shared" ref="G99:G108" si="121">DG99/DK99</f>
        <v>6.7683463909879005E-2</v>
      </c>
      <c r="Y99">
        <f t="shared" si="103"/>
        <v>113.1112362683984</v>
      </c>
      <c r="Z99">
        <f t="shared" si="104"/>
        <v>275.92168505984586</v>
      </c>
      <c r="AA99">
        <f t="shared" si="105"/>
        <v>145.64219592175638</v>
      </c>
      <c r="AB99">
        <v>197.78</v>
      </c>
      <c r="AC99">
        <f>Y99/GGDP!$G99</f>
        <v>0.19551152257129742</v>
      </c>
      <c r="AD99">
        <f>Z99/GGDP!$G99</f>
        <v>0.47692758505867505</v>
      </c>
      <c r="AE99">
        <f>AA99/GGDP!$G99</f>
        <v>0.25174092702623224</v>
      </c>
      <c r="AF99">
        <f>AB99/GGDP!$G99</f>
        <v>0.34186054551111422</v>
      </c>
      <c r="AI99">
        <v>2091</v>
      </c>
      <c r="AJ99" s="17">
        <f t="shared" ref="AJ99:AJ108" si="122">DD99</f>
        <v>116.33735617263919</v>
      </c>
      <c r="AK99" s="31">
        <f>AJ99/GGDP!G99</f>
        <v>0.20108783519313997</v>
      </c>
      <c r="AM99" s="36">
        <v>193.67</v>
      </c>
      <c r="AN99" s="38">
        <f t="shared" si="92"/>
        <v>77.332643827360798</v>
      </c>
      <c r="AO99" s="39">
        <f>AM99/GGDP!G99</f>
        <v>0.33475645590624675</v>
      </c>
      <c r="AP99" s="33">
        <f t="shared" ref="AP99:AP108" si="123">CN99/DD99</f>
        <v>2.2413950152492421</v>
      </c>
      <c r="AQ99" s="17">
        <f t="shared" ref="AQ99:AQ108" si="124">DF99</f>
        <v>149.7961527050206</v>
      </c>
      <c r="AR99" s="6">
        <f>AQ99/GGDP!G99</f>
        <v>0.25892099544546721</v>
      </c>
      <c r="AT99">
        <v>2091</v>
      </c>
      <c r="AU99" s="36">
        <v>215.73</v>
      </c>
      <c r="AV99" s="36">
        <f t="shared" si="93"/>
        <v>65.933847294979387</v>
      </c>
      <c r="AW99" s="39">
        <f>AU99/GGDP!G99</f>
        <v>0.37288692225256681</v>
      </c>
      <c r="AX99" s="17">
        <f t="shared" ref="AX99:AX108" si="125">CP99/DF99</f>
        <v>1.6621893128109599</v>
      </c>
      <c r="AY99" s="17">
        <f t="shared" ref="AY99:AY108" si="126">DE99</f>
        <v>283.79142877010821</v>
      </c>
      <c r="AZ99" s="8">
        <f>AY99/GGDP!G99</f>
        <v>0.49053035014019469</v>
      </c>
      <c r="BB99">
        <v>2091</v>
      </c>
      <c r="BC99">
        <v>190.08</v>
      </c>
      <c r="BD99">
        <f t="shared" si="94"/>
        <v>-93.711428770108199</v>
      </c>
      <c r="BE99" s="4">
        <f>BC99/GGDP!G99</f>
        <v>0.32855118055795629</v>
      </c>
      <c r="BF99" s="17">
        <f t="shared" ref="BF99:BF108" si="127">CO99/DE99</f>
        <v>1.1441641464499492</v>
      </c>
      <c r="BH99" s="17">
        <f t="shared" ref="BH99:BH108" si="128">DG99</f>
        <v>46.746261183997028</v>
      </c>
      <c r="BK99" s="17">
        <f t="shared" ref="BK99:BK108" si="129">CW99</f>
        <v>62.174244861195994</v>
      </c>
      <c r="BL99" s="36">
        <f t="shared" si="95"/>
        <v>15.427983677198966</v>
      </c>
      <c r="BM99" s="8">
        <f>BK99/GGDP!G99</f>
        <v>0.10746749552528087</v>
      </c>
      <c r="BO99">
        <f t="shared" si="96"/>
        <v>1.3300367406170344</v>
      </c>
      <c r="BQ99" s="36">
        <f t="shared" si="97"/>
        <v>661.65424486119605</v>
      </c>
      <c r="BY99">
        <v>2091</v>
      </c>
      <c r="BZ99">
        <v>187.59</v>
      </c>
      <c r="CA99">
        <v>188.97</v>
      </c>
      <c r="CB99">
        <v>215.53</v>
      </c>
      <c r="CC99">
        <v>325.10000000000002</v>
      </c>
      <c r="CD99">
        <v>78.41</v>
      </c>
      <c r="CE99">
        <v>15.02</v>
      </c>
      <c r="CF99">
        <v>0</v>
      </c>
      <c r="CH99">
        <f t="shared" si="98"/>
        <v>592.09</v>
      </c>
      <c r="CI99">
        <f t="shared" si="99"/>
        <v>325.10000000000002</v>
      </c>
      <c r="CJ99">
        <f t="shared" si="100"/>
        <v>917.19</v>
      </c>
      <c r="CK99">
        <f t="shared" si="101"/>
        <v>93.429999999999993</v>
      </c>
      <c r="CL99">
        <f t="shared" si="102"/>
        <v>1010.62</v>
      </c>
      <c r="CN99" s="17">
        <f t="shared" ref="CN99:CT108" si="130">CN$33/$CL$33*$CL99</f>
        <v>260.75797021262912</v>
      </c>
      <c r="CO99" s="17">
        <f t="shared" si="130"/>
        <v>324.70397786856245</v>
      </c>
      <c r="CP99" s="17">
        <f t="shared" si="130"/>
        <v>248.9895641264838</v>
      </c>
      <c r="CQ99" s="17">
        <f t="shared" si="130"/>
        <v>62.174244861196009</v>
      </c>
      <c r="CR99" s="17">
        <f t="shared" si="130"/>
        <v>95.642681506739166</v>
      </c>
      <c r="CS99" s="17">
        <f t="shared" si="130"/>
        <v>18.351561424389619</v>
      </c>
      <c r="CT99" s="17">
        <f t="shared" si="130"/>
        <v>0</v>
      </c>
      <c r="CU99" s="17"/>
      <c r="CV99" s="17">
        <f t="shared" si="107"/>
        <v>834.45151220767525</v>
      </c>
      <c r="CW99" s="17">
        <f t="shared" si="108"/>
        <v>62.174244861195994</v>
      </c>
      <c r="CX99" s="17">
        <f t="shared" si="109"/>
        <v>896.6257570688706</v>
      </c>
      <c r="CY99" s="17">
        <f t="shared" si="110"/>
        <v>113.99424293112875</v>
      </c>
      <c r="CZ99" s="17">
        <f t="shared" si="111"/>
        <v>1010.62</v>
      </c>
      <c r="DC99">
        <v>2091</v>
      </c>
      <c r="DD99" s="17">
        <f t="shared" ref="DD99:DD108" si="131">DD98/$DK98*$DK99</f>
        <v>116.33735617263919</v>
      </c>
      <c r="DE99" s="17">
        <f t="shared" si="112"/>
        <v>283.79142877010821</v>
      </c>
      <c r="DF99" s="17">
        <f t="shared" si="113"/>
        <v>149.7961527050206</v>
      </c>
      <c r="DG99" s="17">
        <f t="shared" si="114"/>
        <v>46.746261183997028</v>
      </c>
      <c r="DH99" s="17">
        <f t="shared" si="115"/>
        <v>78.620167354318298</v>
      </c>
      <c r="DI99" s="17">
        <f t="shared" si="116"/>
        <v>15.368633813916835</v>
      </c>
      <c r="DJ99">
        <v>0</v>
      </c>
      <c r="DK99">
        <v>690.66</v>
      </c>
      <c r="DL99">
        <f t="shared" ref="DL99:DL108" si="132">SUM(DD99:DI99)</f>
        <v>690.6600000000002</v>
      </c>
    </row>
    <row r="100" spans="1:118" x14ac:dyDescent="0.35">
      <c r="A100">
        <v>93</v>
      </c>
      <c r="B100">
        <v>2092</v>
      </c>
      <c r="C100" s="17">
        <f t="shared" si="117"/>
        <v>0.16844374391544203</v>
      </c>
      <c r="D100" s="17">
        <f t="shared" si="118"/>
        <v>0.4108988920309678</v>
      </c>
      <c r="E100" s="17">
        <f t="shared" si="119"/>
        <v>0.21688841500162251</v>
      </c>
      <c r="F100" s="17">
        <f t="shared" si="120"/>
        <v>0.79623105094803226</v>
      </c>
      <c r="G100" s="17">
        <f t="shared" si="121"/>
        <v>6.7683463909879005E-2</v>
      </c>
      <c r="Y100">
        <f t="shared" si="103"/>
        <v>113.52558113817375</v>
      </c>
      <c r="Z100">
        <f t="shared" si="104"/>
        <v>276.93243110450084</v>
      </c>
      <c r="AA100">
        <f t="shared" si="105"/>
        <v>146.17570699186618</v>
      </c>
      <c r="AB100">
        <v>199.96</v>
      </c>
      <c r="AC100">
        <f>Y100/GGDP!$G100</f>
        <v>0.19366026021080116</v>
      </c>
      <c r="AD100">
        <f>Z100/GGDP!$G100</f>
        <v>0.47241164617543341</v>
      </c>
      <c r="AE100">
        <f>AA100/GGDP!$G100</f>
        <v>0.24935723885956598</v>
      </c>
      <c r="AF100">
        <f>AB100/GGDP!$G100</f>
        <v>0.34110642943655001</v>
      </c>
      <c r="AI100">
        <v>2092</v>
      </c>
      <c r="AJ100" s="17">
        <f t="shared" si="122"/>
        <v>116.76351884474525</v>
      </c>
      <c r="AK100" s="31">
        <f>AJ100/GGDP!G100</f>
        <v>0.1991837717622443</v>
      </c>
      <c r="AM100" s="36">
        <v>194.31</v>
      </c>
      <c r="AN100" s="38">
        <f t="shared" si="92"/>
        <v>77.546481155254753</v>
      </c>
      <c r="AO100" s="39">
        <f>AM100/GGDP!G100</f>
        <v>0.3314682451681138</v>
      </c>
      <c r="AP100" s="33">
        <f t="shared" si="123"/>
        <v>2.24967700166702</v>
      </c>
      <c r="AQ100" s="17">
        <f t="shared" si="124"/>
        <v>150.34488039497469</v>
      </c>
      <c r="AR100" s="6">
        <f>AQ100/GGDP!G100</f>
        <v>0.25646932054208338</v>
      </c>
      <c r="AT100">
        <v>2092</v>
      </c>
      <c r="AU100" s="36">
        <v>216.22</v>
      </c>
      <c r="AV100" s="36">
        <f t="shared" si="93"/>
        <v>65.875119605025304</v>
      </c>
      <c r="AW100" s="39">
        <f>AU100/GGDP!G100</f>
        <v>0.36884392964978419</v>
      </c>
      <c r="AX100" s="17">
        <f t="shared" si="125"/>
        <v>1.6683311259312794</v>
      </c>
      <c r="AY100" s="17">
        <f t="shared" si="126"/>
        <v>284.83100296694653</v>
      </c>
      <c r="AZ100" s="8">
        <f>AY100/GGDP!G100</f>
        <v>0.48588560919627183</v>
      </c>
      <c r="BB100">
        <v>2092</v>
      </c>
      <c r="BC100">
        <v>189.48</v>
      </c>
      <c r="BD100">
        <f t="shared" si="94"/>
        <v>-95.351002966946538</v>
      </c>
      <c r="BE100" s="4">
        <f>BC100/GGDP!G100</f>
        <v>0.32322887702359221</v>
      </c>
      <c r="BF100" s="17">
        <f t="shared" si="127"/>
        <v>1.1483918492226146</v>
      </c>
      <c r="BH100" s="17">
        <f t="shared" si="128"/>
        <v>46.917500347689021</v>
      </c>
      <c r="BK100" s="17">
        <f t="shared" si="129"/>
        <v>62.63257551388039</v>
      </c>
      <c r="BL100" s="36">
        <f t="shared" si="95"/>
        <v>15.715075166191369</v>
      </c>
      <c r="BM100" s="8">
        <f>BK100/GGDP!G100</f>
        <v>0.1068432396477037</v>
      </c>
      <c r="BO100">
        <f t="shared" si="96"/>
        <v>1.3349512452652528</v>
      </c>
      <c r="BQ100" s="36">
        <f t="shared" si="97"/>
        <v>662.64257551388039</v>
      </c>
      <c r="BY100">
        <v>2092</v>
      </c>
      <c r="BZ100">
        <v>188.2</v>
      </c>
      <c r="CA100">
        <v>188.31</v>
      </c>
      <c r="CB100">
        <v>216</v>
      </c>
      <c r="CC100">
        <v>331.83</v>
      </c>
      <c r="CD100">
        <v>78.63</v>
      </c>
      <c r="CE100">
        <v>15.1</v>
      </c>
      <c r="CF100">
        <v>0</v>
      </c>
      <c r="CH100">
        <f t="shared" si="98"/>
        <v>592.51</v>
      </c>
      <c r="CI100">
        <f t="shared" si="99"/>
        <v>331.83</v>
      </c>
      <c r="CJ100">
        <f t="shared" si="100"/>
        <v>924.33999999999992</v>
      </c>
      <c r="CK100">
        <f t="shared" si="101"/>
        <v>93.72999999999999</v>
      </c>
      <c r="CL100">
        <f t="shared" si="102"/>
        <v>1018.0699999999999</v>
      </c>
      <c r="CN100" s="17">
        <f t="shared" si="130"/>
        <v>262.6802029787371</v>
      </c>
      <c r="CO100" s="17">
        <f t="shared" si="130"/>
        <v>327.09760221314377</v>
      </c>
      <c r="CP100" s="17">
        <f t="shared" si="130"/>
        <v>250.82504358735167</v>
      </c>
      <c r="CQ100" s="17">
        <f t="shared" si="130"/>
        <v>62.632575513880411</v>
      </c>
      <c r="CR100" s="17">
        <f t="shared" si="130"/>
        <v>96.347731849326095</v>
      </c>
      <c r="CS100" s="17">
        <f t="shared" si="130"/>
        <v>18.486843857561038</v>
      </c>
      <c r="CT100" s="17">
        <f t="shared" si="130"/>
        <v>0</v>
      </c>
      <c r="CU100" s="17"/>
      <c r="CV100" s="17">
        <f t="shared" si="107"/>
        <v>840.60284877923243</v>
      </c>
      <c r="CW100" s="17">
        <f t="shared" si="108"/>
        <v>62.63257551388039</v>
      </c>
      <c r="CX100" s="17">
        <f t="shared" si="109"/>
        <v>903.23542429311215</v>
      </c>
      <c r="CY100" s="17">
        <f t="shared" si="110"/>
        <v>114.83457570688709</v>
      </c>
      <c r="CZ100" s="17">
        <f t="shared" si="111"/>
        <v>1018.0699999999999</v>
      </c>
      <c r="DC100">
        <v>2092</v>
      </c>
      <c r="DD100" s="17">
        <f t="shared" si="131"/>
        <v>116.76351884474525</v>
      </c>
      <c r="DE100" s="17">
        <f t="shared" si="112"/>
        <v>284.83100296694653</v>
      </c>
      <c r="DF100" s="17">
        <f t="shared" si="113"/>
        <v>150.34488039497469</v>
      </c>
      <c r="DG100" s="17">
        <f t="shared" si="114"/>
        <v>46.917500347689021</v>
      </c>
      <c r="DH100" s="17">
        <f t="shared" si="115"/>
        <v>78.908165824486574</v>
      </c>
      <c r="DI100" s="17">
        <f t="shared" si="116"/>
        <v>15.424931621158038</v>
      </c>
      <c r="DJ100">
        <v>0</v>
      </c>
      <c r="DK100">
        <v>693.18999999999994</v>
      </c>
      <c r="DL100">
        <f t="shared" si="132"/>
        <v>693.19000000000017</v>
      </c>
    </row>
    <row r="101" spans="1:118" x14ac:dyDescent="0.35">
      <c r="A101">
        <v>94</v>
      </c>
      <c r="B101">
        <v>2093</v>
      </c>
      <c r="C101" s="17">
        <f t="shared" si="117"/>
        <v>0.16844374391544203</v>
      </c>
      <c r="D101" s="17">
        <f t="shared" si="118"/>
        <v>0.4108988920309678</v>
      </c>
      <c r="E101" s="17">
        <f t="shared" si="119"/>
        <v>0.21688841500162254</v>
      </c>
      <c r="F101" s="17">
        <f t="shared" si="120"/>
        <v>0.79623105094803237</v>
      </c>
      <c r="G101" s="17">
        <f t="shared" si="121"/>
        <v>6.7683463909879005E-2</v>
      </c>
      <c r="Y101">
        <f t="shared" si="103"/>
        <v>113.93828828119111</v>
      </c>
      <c r="Z101">
        <f t="shared" si="104"/>
        <v>277.939182105501</v>
      </c>
      <c r="AA101">
        <f t="shared" si="105"/>
        <v>146.70710932256847</v>
      </c>
      <c r="AB101">
        <v>202.14</v>
      </c>
      <c r="AC101">
        <f>Y101/GGDP!$G101</f>
        <v>0.19183144756493156</v>
      </c>
      <c r="AD101">
        <f>Z101/GGDP!$G101</f>
        <v>0.46795047075595753</v>
      </c>
      <c r="AE101">
        <f>AA101/GGDP!$G101</f>
        <v>0.24700245697881718</v>
      </c>
      <c r="AF101">
        <f>AB101/GGDP!$G101</f>
        <v>0.34033167775065237</v>
      </c>
      <c r="AI101">
        <v>2093</v>
      </c>
      <c r="AJ101" s="17">
        <f t="shared" si="122"/>
        <v>117.18799707941217</v>
      </c>
      <c r="AK101" s="31">
        <f>AJ101/GGDP!G101</f>
        <v>0.19730279834903974</v>
      </c>
      <c r="AM101" s="36">
        <v>194.95</v>
      </c>
      <c r="AN101" s="38">
        <f t="shared" si="92"/>
        <v>77.762002920587818</v>
      </c>
      <c r="AO101" s="39">
        <f>AM101/GGDP!G101</f>
        <v>0.32822628167354151</v>
      </c>
      <c r="AP101" s="33">
        <f t="shared" si="123"/>
        <v>2.257997259737798</v>
      </c>
      <c r="AQ101" s="17">
        <f t="shared" si="124"/>
        <v>150.89143920077879</v>
      </c>
      <c r="AR101" s="6">
        <f>AQ101/GGDP!G101</f>
        <v>0.25404737637979424</v>
      </c>
      <c r="AT101">
        <v>2093</v>
      </c>
      <c r="AU101" s="36">
        <v>216.71</v>
      </c>
      <c r="AV101" s="36">
        <f t="shared" si="93"/>
        <v>65.818560799221217</v>
      </c>
      <c r="AW101" s="39">
        <f>AU101/GGDP!G101</f>
        <v>0.36486236215169626</v>
      </c>
      <c r="AX101" s="17">
        <f t="shared" si="125"/>
        <v>1.6745013208103547</v>
      </c>
      <c r="AY101" s="17">
        <f t="shared" si="126"/>
        <v>285.86646817486456</v>
      </c>
      <c r="AZ101" s="8">
        <f>AY101/GGDP!G101</f>
        <v>0.48129719366085449</v>
      </c>
      <c r="BB101">
        <v>2093</v>
      </c>
      <c r="BC101">
        <v>188.91</v>
      </c>
      <c r="BD101">
        <f t="shared" si="94"/>
        <v>-96.956468174864568</v>
      </c>
      <c r="BE101" s="4">
        <f>BC101/GGDP!G101</f>
        <v>0.31805707551140666</v>
      </c>
      <c r="BF101" s="17">
        <f t="shared" si="127"/>
        <v>1.1526390885128903</v>
      </c>
      <c r="BH101" s="17">
        <f t="shared" si="128"/>
        <v>47.08806267674192</v>
      </c>
      <c r="BK101" s="17">
        <f t="shared" si="129"/>
        <v>63.092751793354125</v>
      </c>
      <c r="BL101" s="36">
        <f t="shared" si="95"/>
        <v>16.004689116612205</v>
      </c>
      <c r="BM101" s="8">
        <f>BK101/GGDP!G101</f>
        <v>0.10622569541771887</v>
      </c>
      <c r="BO101">
        <f t="shared" si="96"/>
        <v>1.3398884601917878</v>
      </c>
      <c r="BQ101" s="36">
        <f t="shared" si="97"/>
        <v>663.66275179335412</v>
      </c>
      <c r="BY101">
        <v>2093</v>
      </c>
      <c r="BZ101">
        <v>188.82</v>
      </c>
      <c r="CA101">
        <v>187.68</v>
      </c>
      <c r="CB101">
        <v>216.46</v>
      </c>
      <c r="CC101">
        <v>338.54</v>
      </c>
      <c r="CD101">
        <v>78.86</v>
      </c>
      <c r="CE101">
        <v>15.19</v>
      </c>
      <c r="CF101">
        <v>0</v>
      </c>
      <c r="CH101">
        <f t="shared" si="98"/>
        <v>592.96</v>
      </c>
      <c r="CI101">
        <f t="shared" si="99"/>
        <v>338.54</v>
      </c>
      <c r="CJ101">
        <f t="shared" si="100"/>
        <v>931.5</v>
      </c>
      <c r="CK101">
        <f t="shared" si="101"/>
        <v>94.05</v>
      </c>
      <c r="CL101">
        <f t="shared" si="102"/>
        <v>1025.55</v>
      </c>
      <c r="CN101" s="17">
        <f t="shared" si="130"/>
        <v>264.61017627947376</v>
      </c>
      <c r="CO101" s="17">
        <f t="shared" si="130"/>
        <v>329.50086531347506</v>
      </c>
      <c r="CP101" s="17">
        <f t="shared" si="130"/>
        <v>252.66791424067944</v>
      </c>
      <c r="CQ101" s="17">
        <f t="shared" si="130"/>
        <v>63.092751793354147</v>
      </c>
      <c r="CR101" s="17">
        <f t="shared" si="130"/>
        <v>97.055621320809351</v>
      </c>
      <c r="CS101" s="17">
        <f t="shared" si="130"/>
        <v>18.622671052208318</v>
      </c>
      <c r="CT101" s="17">
        <f t="shared" si="130"/>
        <v>0</v>
      </c>
      <c r="CU101" s="17"/>
      <c r="CV101" s="17">
        <f t="shared" si="107"/>
        <v>846.77895583362817</v>
      </c>
      <c r="CW101" s="17">
        <f t="shared" si="108"/>
        <v>63.092751793354125</v>
      </c>
      <c r="CX101" s="17">
        <f t="shared" si="109"/>
        <v>909.87170762698167</v>
      </c>
      <c r="CY101" s="17">
        <f t="shared" si="110"/>
        <v>115.67829237301763</v>
      </c>
      <c r="CZ101" s="17">
        <f t="shared" si="111"/>
        <v>1025.55</v>
      </c>
      <c r="DC101">
        <v>2093</v>
      </c>
      <c r="DD101" s="17">
        <f t="shared" si="131"/>
        <v>117.18799707941217</v>
      </c>
      <c r="DE101" s="17">
        <f t="shared" si="112"/>
        <v>285.86646817486456</v>
      </c>
      <c r="DF101" s="17">
        <f t="shared" si="113"/>
        <v>150.89143920077879</v>
      </c>
      <c r="DG101" s="17">
        <f t="shared" si="114"/>
        <v>47.08806267674192</v>
      </c>
      <c r="DH101" s="17">
        <f t="shared" si="115"/>
        <v>79.195025960780669</v>
      </c>
      <c r="DI101" s="17">
        <f t="shared" si="116"/>
        <v>15.481006907422003</v>
      </c>
      <c r="DJ101">
        <v>0</v>
      </c>
      <c r="DK101">
        <v>695.70999999999992</v>
      </c>
      <c r="DL101">
        <f t="shared" si="132"/>
        <v>695.71000000000026</v>
      </c>
    </row>
    <row r="102" spans="1:118" x14ac:dyDescent="0.35">
      <c r="A102">
        <v>95</v>
      </c>
      <c r="B102">
        <v>2094</v>
      </c>
      <c r="C102" s="17">
        <f t="shared" si="117"/>
        <v>0.16844374391544203</v>
      </c>
      <c r="D102" s="17">
        <f t="shared" si="118"/>
        <v>0.4108988920309678</v>
      </c>
      <c r="E102" s="17">
        <f t="shared" si="119"/>
        <v>0.21688841500162251</v>
      </c>
      <c r="F102" s="17">
        <f t="shared" si="120"/>
        <v>0.79623105094803226</v>
      </c>
      <c r="G102" s="17">
        <f t="shared" si="121"/>
        <v>6.7683463909879005E-2</v>
      </c>
      <c r="Y102">
        <f t="shared" si="103"/>
        <v>114.35754633124048</v>
      </c>
      <c r="Z102">
        <f t="shared" si="104"/>
        <v>278.96191328112036</v>
      </c>
      <c r="AA102">
        <f t="shared" si="105"/>
        <v>147.24694661090092</v>
      </c>
      <c r="AB102">
        <v>204.32</v>
      </c>
      <c r="AC102">
        <f>Y102/GGDP!$G102</f>
        <v>0.19004478068807207</v>
      </c>
      <c r="AD102">
        <f>Z102/GGDP!$G102</f>
        <v>0.46359210503061182</v>
      </c>
      <c r="AE102">
        <f>AA102/GGDP!$G102</f>
        <v>0.24470194205288151</v>
      </c>
      <c r="AF102">
        <f>AB102/GGDP!$G102</f>
        <v>0.33954864227074816</v>
      </c>
      <c r="AI102">
        <v>2094</v>
      </c>
      <c r="AJ102" s="17">
        <f t="shared" si="122"/>
        <v>117.6192130638357</v>
      </c>
      <c r="AK102" s="31">
        <f>AJ102/GGDP!G102</f>
        <v>0.19546517277202063</v>
      </c>
      <c r="AM102" s="36">
        <v>195.59</v>
      </c>
      <c r="AN102" s="38">
        <f t="shared" si="92"/>
        <v>77.970786936164302</v>
      </c>
      <c r="AO102" s="39">
        <f>AM102/GGDP!G102</f>
        <v>0.32504071525908201</v>
      </c>
      <c r="AP102" s="33">
        <f t="shared" si="123"/>
        <v>2.2661715122338628</v>
      </c>
      <c r="AQ102" s="17">
        <f t="shared" si="124"/>
        <v>151.44667354318295</v>
      </c>
      <c r="AR102" s="6">
        <f>AQ102/GGDP!G102</f>
        <v>0.25168124695579974</v>
      </c>
      <c r="AT102">
        <v>2094</v>
      </c>
      <c r="AU102" s="36">
        <v>217.19</v>
      </c>
      <c r="AV102" s="36">
        <f t="shared" si="93"/>
        <v>65.743326456817044</v>
      </c>
      <c r="AW102" s="39">
        <f>AU102/GGDP!G102</f>
        <v>0.36093661714361686</v>
      </c>
      <c r="AX102" s="17">
        <f t="shared" si="125"/>
        <v>1.680563239859312</v>
      </c>
      <c r="AY102" s="17">
        <f t="shared" si="126"/>
        <v>286.91836933846389</v>
      </c>
      <c r="AZ102" s="8">
        <f>AY102/GGDP!G102</f>
        <v>0.47681452012241815</v>
      </c>
      <c r="BB102">
        <v>2094</v>
      </c>
      <c r="BC102">
        <v>188.36</v>
      </c>
      <c r="BD102">
        <f t="shared" si="94"/>
        <v>-98.558369338463876</v>
      </c>
      <c r="BE102" s="4">
        <f>BC102/GGDP!G102</f>
        <v>0.31302555921161968</v>
      </c>
      <c r="BF102" s="17">
        <f t="shared" si="127"/>
        <v>1.1568117963874041</v>
      </c>
      <c r="BH102" s="17">
        <f t="shared" si="128"/>
        <v>47.26133234435121</v>
      </c>
      <c r="BK102" s="17">
        <f t="shared" si="129"/>
        <v>63.554158490687414</v>
      </c>
      <c r="BL102" s="36">
        <f t="shared" si="95"/>
        <v>16.292826146336203</v>
      </c>
      <c r="BM102" s="8">
        <f>BK102/GGDP!G102</f>
        <v>0.10561730729332837</v>
      </c>
      <c r="BO102">
        <f t="shared" si="96"/>
        <v>1.3447390358702733</v>
      </c>
      <c r="BQ102" s="36">
        <f t="shared" si="97"/>
        <v>664.69415849068741</v>
      </c>
      <c r="BY102">
        <v>2094</v>
      </c>
      <c r="BZ102">
        <v>189.43</v>
      </c>
      <c r="CA102">
        <v>187.08</v>
      </c>
      <c r="CB102">
        <v>216.92</v>
      </c>
      <c r="CC102">
        <v>345.27</v>
      </c>
      <c r="CD102">
        <v>79.08</v>
      </c>
      <c r="CE102">
        <v>15.27</v>
      </c>
      <c r="CF102">
        <v>0</v>
      </c>
      <c r="CH102">
        <f t="shared" si="98"/>
        <v>593.42999999999995</v>
      </c>
      <c r="CI102">
        <f t="shared" si="99"/>
        <v>345.27</v>
      </c>
      <c r="CJ102">
        <f t="shared" si="100"/>
        <v>938.69999999999993</v>
      </c>
      <c r="CK102">
        <f t="shared" si="101"/>
        <v>94.35</v>
      </c>
      <c r="CL102">
        <f t="shared" si="102"/>
        <v>1033.05</v>
      </c>
      <c r="CN102" s="17">
        <f t="shared" si="130"/>
        <v>266.54530993662945</v>
      </c>
      <c r="CO102" s="17">
        <f t="shared" si="130"/>
        <v>331.91055425097306</v>
      </c>
      <c r="CP102" s="17">
        <f t="shared" si="130"/>
        <v>254.51571235564711</v>
      </c>
      <c r="CQ102" s="17">
        <f t="shared" si="130"/>
        <v>63.554158490687435</v>
      </c>
      <c r="CR102" s="17">
        <f t="shared" si="130"/>
        <v>97.765403544890162</v>
      </c>
      <c r="CS102" s="17">
        <f t="shared" si="130"/>
        <v>18.758861421172838</v>
      </c>
      <c r="CT102" s="17">
        <f t="shared" si="130"/>
        <v>0</v>
      </c>
      <c r="CU102" s="17"/>
      <c r="CV102" s="17">
        <f t="shared" si="107"/>
        <v>852.97157654324951</v>
      </c>
      <c r="CW102" s="17">
        <f t="shared" si="108"/>
        <v>63.554158490687414</v>
      </c>
      <c r="CX102" s="17">
        <f t="shared" si="109"/>
        <v>916.52573503393626</v>
      </c>
      <c r="CY102" s="17">
        <f t="shared" si="110"/>
        <v>116.52426496606296</v>
      </c>
      <c r="CZ102" s="17">
        <f t="shared" si="111"/>
        <v>1033.05</v>
      </c>
      <c r="DC102">
        <v>2094</v>
      </c>
      <c r="DD102" s="17">
        <f t="shared" si="131"/>
        <v>117.6192130638357</v>
      </c>
      <c r="DE102" s="17">
        <f t="shared" si="112"/>
        <v>286.91836933846389</v>
      </c>
      <c r="DF102" s="17">
        <f t="shared" si="113"/>
        <v>151.44667354318295</v>
      </c>
      <c r="DG102" s="17">
        <f t="shared" si="114"/>
        <v>47.26133234435121</v>
      </c>
      <c r="DH102" s="17">
        <f t="shared" si="115"/>
        <v>79.486439432571501</v>
      </c>
      <c r="DI102" s="17">
        <f t="shared" si="116"/>
        <v>15.537972277594921</v>
      </c>
      <c r="DJ102">
        <v>0</v>
      </c>
      <c r="DK102">
        <v>698.27</v>
      </c>
      <c r="DL102">
        <f t="shared" si="132"/>
        <v>698.27000000000021</v>
      </c>
    </row>
    <row r="103" spans="1:118" x14ac:dyDescent="0.35">
      <c r="A103">
        <v>96</v>
      </c>
      <c r="B103">
        <v>2095</v>
      </c>
      <c r="C103" s="17">
        <f t="shared" si="117"/>
        <v>0.16844374391544203</v>
      </c>
      <c r="D103" s="17">
        <f t="shared" si="118"/>
        <v>0.41089889203096774</v>
      </c>
      <c r="E103" s="17">
        <f t="shared" si="119"/>
        <v>0.21688841500162251</v>
      </c>
      <c r="F103" s="17">
        <f t="shared" si="120"/>
        <v>0.79623105094803226</v>
      </c>
      <c r="G103" s="17">
        <f t="shared" si="121"/>
        <v>6.7683463909879005E-2</v>
      </c>
      <c r="Y103">
        <f t="shared" si="103"/>
        <v>114.78007983480586</v>
      </c>
      <c r="Z103">
        <f t="shared" si="104"/>
        <v>279.99263454404905</v>
      </c>
      <c r="AA103">
        <f t="shared" si="105"/>
        <v>147.79100137804846</v>
      </c>
      <c r="AB103">
        <v>206.5</v>
      </c>
      <c r="AC103">
        <f>Y103/GGDP!$G103</f>
        <v>0.18828444388183568</v>
      </c>
      <c r="AD103">
        <f>Z103/GGDP!$G103</f>
        <v>0.45929796844547999</v>
      </c>
      <c r="AE103">
        <f>AA103/GGDP!$G103</f>
        <v>0.24243532976501117</v>
      </c>
      <c r="AF103">
        <f>AB103/GGDP!$G103</f>
        <v>0.33874116238250684</v>
      </c>
      <c r="AI103">
        <v>2095</v>
      </c>
      <c r="AJ103" s="17">
        <f t="shared" si="122"/>
        <v>118.05379792313754</v>
      </c>
      <c r="AK103" s="31">
        <f>AJ103/GGDP!G103</f>
        <v>0.19365462824287255</v>
      </c>
      <c r="AM103" s="36">
        <v>196.23</v>
      </c>
      <c r="AN103" s="38">
        <f t="shared" si="92"/>
        <v>78.176202076862452</v>
      </c>
      <c r="AO103" s="39">
        <f>AM103/GGDP!G103</f>
        <v>0.32189432588048095</v>
      </c>
      <c r="AP103" s="33">
        <f t="shared" si="123"/>
        <v>2.2743959935475964</v>
      </c>
      <c r="AQ103" s="17">
        <f t="shared" si="124"/>
        <v>152.00624565388711</v>
      </c>
      <c r="AR103" s="6">
        <f>AQ103/GGDP!G103</f>
        <v>0.24934998712929102</v>
      </c>
      <c r="AT103">
        <v>2095</v>
      </c>
      <c r="AU103" s="36">
        <v>217.67</v>
      </c>
      <c r="AV103" s="36">
        <f t="shared" si="93"/>
        <v>65.663754346112881</v>
      </c>
      <c r="AW103" s="39">
        <f>AU103/GGDP!G103</f>
        <v>0.35706435261888747</v>
      </c>
      <c r="AX103" s="17">
        <f t="shared" si="125"/>
        <v>1.6866624079444081</v>
      </c>
      <c r="AY103" s="17">
        <f t="shared" si="126"/>
        <v>287.97848847990372</v>
      </c>
      <c r="AZ103" s="8">
        <f>AY103/GGDP!G103</f>
        <v>0.47239790764571399</v>
      </c>
      <c r="BB103">
        <v>2095</v>
      </c>
      <c r="BC103">
        <v>187.83</v>
      </c>
      <c r="BD103">
        <f t="shared" si="94"/>
        <v>-100.1484884799037</v>
      </c>
      <c r="BE103" s="4">
        <f>BC103/GGDP!G103</f>
        <v>0.30811502435983662</v>
      </c>
      <c r="BF103" s="17">
        <f t="shared" si="127"/>
        <v>1.1610101445492855</v>
      </c>
      <c r="BH103" s="17">
        <f t="shared" si="128"/>
        <v>47.435955681238696</v>
      </c>
      <c r="BK103" s="17">
        <f t="shared" si="129"/>
        <v>64.020486859458941</v>
      </c>
      <c r="BL103" s="36">
        <f t="shared" si="95"/>
        <v>16.584531178220246</v>
      </c>
      <c r="BM103" s="8">
        <f>BK103/GGDP!G103</f>
        <v>0.105018760944635</v>
      </c>
      <c r="BO103">
        <f t="shared" si="96"/>
        <v>1.3496194171709197</v>
      </c>
      <c r="BQ103" s="36">
        <f t="shared" si="97"/>
        <v>665.75048685945899</v>
      </c>
      <c r="BY103">
        <v>2095</v>
      </c>
      <c r="BZ103">
        <v>190.05</v>
      </c>
      <c r="CA103">
        <v>186.5</v>
      </c>
      <c r="CB103">
        <v>217.37</v>
      </c>
      <c r="CC103">
        <v>352.04</v>
      </c>
      <c r="CD103">
        <v>79.31</v>
      </c>
      <c r="CE103">
        <v>15.36</v>
      </c>
      <c r="CF103">
        <v>0</v>
      </c>
      <c r="CH103">
        <f t="shared" si="98"/>
        <v>593.92000000000007</v>
      </c>
      <c r="CI103">
        <f t="shared" si="99"/>
        <v>352.04</v>
      </c>
      <c r="CJ103">
        <f t="shared" si="100"/>
        <v>945.96</v>
      </c>
      <c r="CK103">
        <f t="shared" si="101"/>
        <v>94.67</v>
      </c>
      <c r="CL103">
        <f t="shared" si="102"/>
        <v>1040.6300000000001</v>
      </c>
      <c r="CN103" s="17">
        <f t="shared" si="130"/>
        <v>268.50108501946158</v>
      </c>
      <c r="CO103" s="17">
        <f t="shared" si="130"/>
        <v>334.34594653713776</v>
      </c>
      <c r="CP103" s="17">
        <f t="shared" si="130"/>
        <v>256.38322031717445</v>
      </c>
      <c r="CQ103" s="17">
        <f t="shared" si="130"/>
        <v>64.020486859458956</v>
      </c>
      <c r="CR103" s="17">
        <f t="shared" si="130"/>
        <v>98.482756779361168</v>
      </c>
      <c r="CS103" s="17">
        <f t="shared" si="130"/>
        <v>18.896504487406315</v>
      </c>
      <c r="CT103" s="17">
        <f t="shared" si="130"/>
        <v>0</v>
      </c>
      <c r="CU103" s="17"/>
      <c r="CV103" s="17">
        <f t="shared" si="107"/>
        <v>859.23025187377368</v>
      </c>
      <c r="CW103" s="17">
        <f t="shared" si="108"/>
        <v>64.020486859458941</v>
      </c>
      <c r="CX103" s="17">
        <f t="shared" si="109"/>
        <v>923.25073873323197</v>
      </c>
      <c r="CY103" s="17">
        <f t="shared" si="110"/>
        <v>117.37926126676744</v>
      </c>
      <c r="CZ103" s="17">
        <f t="shared" si="111"/>
        <v>1040.6300000000001</v>
      </c>
      <c r="DC103">
        <v>2095</v>
      </c>
      <c r="DD103" s="17">
        <f t="shared" si="131"/>
        <v>118.05379792313754</v>
      </c>
      <c r="DE103" s="17">
        <f t="shared" si="112"/>
        <v>287.97848847990372</v>
      </c>
      <c r="DF103" s="17">
        <f t="shared" si="113"/>
        <v>152.00624565388711</v>
      </c>
      <c r="DG103" s="17">
        <f t="shared" si="114"/>
        <v>47.435955681238696</v>
      </c>
      <c r="DH103" s="17">
        <f t="shared" si="115"/>
        <v>79.780129572110695</v>
      </c>
      <c r="DI103" s="17">
        <f t="shared" si="116"/>
        <v>15.595382689722314</v>
      </c>
      <c r="DJ103">
        <v>0</v>
      </c>
      <c r="DK103">
        <v>700.84999999999991</v>
      </c>
      <c r="DL103">
        <f t="shared" si="132"/>
        <v>700.85000000000014</v>
      </c>
    </row>
    <row r="104" spans="1:118" x14ac:dyDescent="0.35">
      <c r="A104">
        <v>97</v>
      </c>
      <c r="B104">
        <v>2096</v>
      </c>
      <c r="C104" s="17">
        <f t="shared" si="117"/>
        <v>0.16844374391544203</v>
      </c>
      <c r="D104" s="17">
        <f t="shared" si="118"/>
        <v>0.41089889203096774</v>
      </c>
      <c r="E104" s="17">
        <f t="shared" si="119"/>
        <v>0.21688841500162248</v>
      </c>
      <c r="F104" s="17">
        <f t="shared" si="120"/>
        <v>0.79623105094803226</v>
      </c>
      <c r="G104" s="17">
        <f t="shared" si="121"/>
        <v>6.7683463909879005E-2</v>
      </c>
      <c r="Y104">
        <f t="shared" si="103"/>
        <v>115.20916424540327</v>
      </c>
      <c r="Z104">
        <f t="shared" si="104"/>
        <v>281.03933598159693</v>
      </c>
      <c r="AA104">
        <f t="shared" si="105"/>
        <v>148.34349110282622</v>
      </c>
      <c r="AB104">
        <v>208.68</v>
      </c>
      <c r="AC104">
        <f>Y104/GGDP!$G104</f>
        <v>0.18656448147523727</v>
      </c>
      <c r="AD104">
        <f>Z104/GGDP!$G104</f>
        <v>0.45510232050523369</v>
      </c>
      <c r="AE104">
        <f>AA104/GGDP!$G104</f>
        <v>0.2402207036141179</v>
      </c>
      <c r="AF104">
        <f>AB104/GGDP!$G104</f>
        <v>0.33792690233672862</v>
      </c>
      <c r="AI104">
        <v>2096</v>
      </c>
      <c r="AJ104" s="17">
        <f t="shared" si="122"/>
        <v>118.49512053219601</v>
      </c>
      <c r="AK104" s="31">
        <f>AJ104/GGDP!G104</f>
        <v>0.1918856096581478</v>
      </c>
      <c r="AM104" s="36">
        <v>196.87</v>
      </c>
      <c r="AN104" s="38">
        <f t="shared" ref="AN104:AN108" si="133">(AM104-AJ104)</f>
        <v>78.374879467803993</v>
      </c>
      <c r="AO104" s="39">
        <f>AM104/GGDP!G104</f>
        <v>0.31880232539309833</v>
      </c>
      <c r="AP104" s="33">
        <f t="shared" si="123"/>
        <v>2.2825827775437411</v>
      </c>
      <c r="AQ104" s="17">
        <f t="shared" si="124"/>
        <v>152.57449330119138</v>
      </c>
      <c r="AR104" s="6">
        <f>AQ104/GGDP!G104</f>
        <v>0.24707219617053647</v>
      </c>
      <c r="AT104">
        <v>2096</v>
      </c>
      <c r="AU104" s="36">
        <v>218.14</v>
      </c>
      <c r="AV104" s="36">
        <f t="shared" ref="AV104:AV108" si="134">(AU104-AQ104)</f>
        <v>65.565506698808605</v>
      </c>
      <c r="AW104" s="39">
        <f>AU104/GGDP!G104</f>
        <v>0.35324599614593621</v>
      </c>
      <c r="AX104" s="17">
        <f t="shared" si="125"/>
        <v>1.6927336201903991</v>
      </c>
      <c r="AY104" s="17">
        <f t="shared" si="126"/>
        <v>289.05504357702489</v>
      </c>
      <c r="AZ104" s="8">
        <f>AY104/GGDP!G104</f>
        <v>0.46808259287326104</v>
      </c>
      <c r="BB104">
        <v>2096</v>
      </c>
      <c r="BC104">
        <v>187.33</v>
      </c>
      <c r="BD104">
        <f t="shared" ref="BD104:BD108" si="135">(BC104-AY104)</f>
        <v>-101.72504357702488</v>
      </c>
      <c r="BE104" s="4">
        <f>BC104/GGDP!G104</f>
        <v>0.30335368322186779</v>
      </c>
      <c r="BF104" s="17">
        <f t="shared" si="127"/>
        <v>1.165189249374357</v>
      </c>
      <c r="BH104" s="17">
        <f t="shared" si="128"/>
        <v>47.613286356682586</v>
      </c>
      <c r="BK104" s="17">
        <f t="shared" si="129"/>
        <v>64.491121690738893</v>
      </c>
      <c r="BL104" s="36">
        <f t="shared" ref="BL104:BL108" si="136">BK104-BH104</f>
        <v>16.877835334056307</v>
      </c>
      <c r="BM104" s="8">
        <f>BK104/GGDP!G104</f>
        <v>0.1044339897506824</v>
      </c>
      <c r="BO104">
        <f t="shared" si="96"/>
        <v>1.3544774290020727</v>
      </c>
      <c r="BQ104" s="36">
        <f t="shared" si="97"/>
        <v>666.83112169073888</v>
      </c>
      <c r="BY104">
        <v>2096</v>
      </c>
      <c r="BZ104">
        <v>190.66</v>
      </c>
      <c r="CA104">
        <v>185.95</v>
      </c>
      <c r="CB104">
        <v>217.81</v>
      </c>
      <c r="CC104">
        <v>358.87</v>
      </c>
      <c r="CD104">
        <v>79.55</v>
      </c>
      <c r="CE104">
        <v>15.44</v>
      </c>
      <c r="CF104">
        <v>0</v>
      </c>
      <c r="CH104">
        <f t="shared" si="98"/>
        <v>594.42000000000007</v>
      </c>
      <c r="CI104">
        <f t="shared" si="99"/>
        <v>358.87</v>
      </c>
      <c r="CJ104">
        <f t="shared" ref="CJ104:CJ108" si="137">SUM(CH104:CI104)</f>
        <v>953.29000000000008</v>
      </c>
      <c r="CK104">
        <f t="shared" si="101"/>
        <v>94.99</v>
      </c>
      <c r="CL104">
        <f t="shared" ref="CL104:CL108" si="138">SUM(CJ104:CK104)</f>
        <v>1048.28</v>
      </c>
      <c r="CN104" s="17">
        <f t="shared" si="130"/>
        <v>270.47492134976034</v>
      </c>
      <c r="CO104" s="17">
        <f t="shared" si="130"/>
        <v>336.80382925338569</v>
      </c>
      <c r="CP104" s="17">
        <f t="shared" si="130"/>
        <v>258.26797439444147</v>
      </c>
      <c r="CQ104" s="17">
        <f t="shared" si="130"/>
        <v>64.491121690738908</v>
      </c>
      <c r="CR104" s="17">
        <f t="shared" si="130"/>
        <v>99.206734647923582</v>
      </c>
      <c r="CS104" s="17">
        <f t="shared" si="130"/>
        <v>19.035418663750121</v>
      </c>
      <c r="CT104" s="17">
        <f t="shared" si="130"/>
        <v>0</v>
      </c>
      <c r="CU104" s="17"/>
      <c r="CV104" s="17">
        <f t="shared" si="107"/>
        <v>865.54672499758738</v>
      </c>
      <c r="CW104" s="17">
        <f t="shared" si="108"/>
        <v>64.491121690738893</v>
      </c>
      <c r="CX104" s="17">
        <f t="shared" si="109"/>
        <v>930.03784668832554</v>
      </c>
      <c r="CY104" s="17">
        <f t="shared" si="110"/>
        <v>118.24215331167366</v>
      </c>
      <c r="CZ104" s="17">
        <f t="shared" si="111"/>
        <v>1048.28</v>
      </c>
      <c r="DC104">
        <v>2096</v>
      </c>
      <c r="DD104" s="17">
        <f t="shared" si="131"/>
        <v>118.49512053219601</v>
      </c>
      <c r="DE104" s="17">
        <f t="shared" si="112"/>
        <v>289.05504357702489</v>
      </c>
      <c r="DF104" s="17">
        <f t="shared" si="113"/>
        <v>152.57449330119138</v>
      </c>
      <c r="DG104" s="17">
        <f t="shared" si="114"/>
        <v>47.613286356682586</v>
      </c>
      <c r="DH104" s="17">
        <f t="shared" si="115"/>
        <v>80.078373047146627</v>
      </c>
      <c r="DI104" s="17">
        <f t="shared" si="116"/>
        <v>15.653683185758661</v>
      </c>
      <c r="DJ104">
        <v>0</v>
      </c>
      <c r="DK104">
        <v>703.47</v>
      </c>
      <c r="DL104">
        <f t="shared" si="132"/>
        <v>703.47000000000014</v>
      </c>
    </row>
    <row r="105" spans="1:118" x14ac:dyDescent="0.35">
      <c r="A105">
        <v>98</v>
      </c>
      <c r="B105">
        <v>2097</v>
      </c>
      <c r="C105" s="17">
        <f t="shared" si="117"/>
        <v>0.16844374391544203</v>
      </c>
      <c r="D105" s="17">
        <f t="shared" si="118"/>
        <v>0.4108988920309678</v>
      </c>
      <c r="E105" s="17">
        <f t="shared" si="119"/>
        <v>0.21688841500162248</v>
      </c>
      <c r="F105" s="17">
        <f t="shared" si="120"/>
        <v>0.79623105094803226</v>
      </c>
      <c r="G105" s="17">
        <f t="shared" si="121"/>
        <v>6.7683463909879005E-2</v>
      </c>
      <c r="Y105">
        <f t="shared" si="103"/>
        <v>115.63824865600067</v>
      </c>
      <c r="Z105">
        <f t="shared" si="104"/>
        <v>282.08603741914476</v>
      </c>
      <c r="AA105">
        <f t="shared" si="105"/>
        <v>148.89598082760395</v>
      </c>
      <c r="AB105">
        <v>210.86</v>
      </c>
      <c r="AC105">
        <f>Y105/GGDP!$G105</f>
        <v>0.18486738818263312</v>
      </c>
      <c r="AD105">
        <f>Z105/GGDP!$G105</f>
        <v>0.45096245910465654</v>
      </c>
      <c r="AE105">
        <f>AA105/GGDP!$G105</f>
        <v>0.23803552376839102</v>
      </c>
      <c r="AF105">
        <f>AB105/GGDP!$G105</f>
        <v>0.33709553651362067</v>
      </c>
      <c r="AI105">
        <v>2097</v>
      </c>
      <c r="AJ105" s="17">
        <f t="shared" si="122"/>
        <v>118.93644314125446</v>
      </c>
      <c r="AK105" s="31">
        <f>AJ105/GGDP!G105</f>
        <v>0.19014011245244669</v>
      </c>
      <c r="AM105" s="36">
        <v>197.51</v>
      </c>
      <c r="AN105" s="38">
        <f t="shared" si="133"/>
        <v>78.573556858745533</v>
      </c>
      <c r="AO105" s="39">
        <f>AM105/GGDP!G105</f>
        <v>0.31575329326000767</v>
      </c>
      <c r="AP105" s="33">
        <f t="shared" si="123"/>
        <v>2.2909257437482902</v>
      </c>
      <c r="AQ105" s="17">
        <f t="shared" si="124"/>
        <v>153.1427409484956</v>
      </c>
      <c r="AR105" s="6">
        <f>AQ105/GGDP!G105</f>
        <v>0.24482469137436949</v>
      </c>
      <c r="AT105">
        <v>2097</v>
      </c>
      <c r="AU105" s="36">
        <v>218.6</v>
      </c>
      <c r="AV105" s="36">
        <f t="shared" si="134"/>
        <v>65.457259051504394</v>
      </c>
      <c r="AW105" s="39">
        <f>AU105/GGDP!G105</f>
        <v>0.34946924159099629</v>
      </c>
      <c r="AX105" s="17">
        <f t="shared" si="125"/>
        <v>1.6989206551253382</v>
      </c>
      <c r="AY105" s="17">
        <f t="shared" si="126"/>
        <v>290.13159867414601</v>
      </c>
      <c r="AZ105" s="8">
        <f>AY105/GGDP!G105</f>
        <v>0.46382465576503712</v>
      </c>
      <c r="BB105">
        <v>2097</v>
      </c>
      <c r="BC105">
        <v>186.85</v>
      </c>
      <c r="BD105">
        <f t="shared" si="135"/>
        <v>-103.28159867414601</v>
      </c>
      <c r="BE105" s="4">
        <f>BC105/GGDP!G105</f>
        <v>0.29871147205525</v>
      </c>
      <c r="BF105" s="17">
        <f t="shared" si="127"/>
        <v>1.1694480804779084</v>
      </c>
      <c r="BH105" s="17">
        <f t="shared" si="128"/>
        <v>47.790617032126463</v>
      </c>
      <c r="BK105" s="17">
        <f t="shared" si="129"/>
        <v>64.967908611316631</v>
      </c>
      <c r="BL105" s="36">
        <f t="shared" si="136"/>
        <v>17.177291579190168</v>
      </c>
      <c r="BM105" s="8">
        <f>BK105/GGDP!G105</f>
        <v>0.10386224039409872</v>
      </c>
      <c r="BO105">
        <f t="shared" si="96"/>
        <v>1.3594281188636468</v>
      </c>
      <c r="BQ105" s="36">
        <f t="shared" si="97"/>
        <v>667.92790861131664</v>
      </c>
      <c r="BY105">
        <v>2097</v>
      </c>
      <c r="BZ105">
        <v>191.27</v>
      </c>
      <c r="CA105">
        <v>185.42</v>
      </c>
      <c r="CB105">
        <v>218.24</v>
      </c>
      <c r="CC105">
        <v>365.78</v>
      </c>
      <c r="CD105">
        <v>79.790000000000006</v>
      </c>
      <c r="CE105">
        <v>15.53</v>
      </c>
      <c r="CF105">
        <v>0</v>
      </c>
      <c r="CH105">
        <f t="shared" si="98"/>
        <v>594.93000000000006</v>
      </c>
      <c r="CI105">
        <f t="shared" si="99"/>
        <v>365.78</v>
      </c>
      <c r="CJ105">
        <f t="shared" si="137"/>
        <v>960.71</v>
      </c>
      <c r="CK105">
        <f t="shared" si="101"/>
        <v>95.320000000000007</v>
      </c>
      <c r="CL105">
        <f t="shared" si="138"/>
        <v>1056.03</v>
      </c>
      <c r="CN105" s="17">
        <f t="shared" si="130"/>
        <v>272.47455946215462</v>
      </c>
      <c r="CO105" s="17">
        <f t="shared" si="130"/>
        <v>339.29384115546691</v>
      </c>
      <c r="CP105" s="17">
        <f t="shared" si="130"/>
        <v>260.17736577990809</v>
      </c>
      <c r="CQ105" s="17">
        <f t="shared" si="130"/>
        <v>64.967908611316645</v>
      </c>
      <c r="CR105" s="17">
        <f t="shared" si="130"/>
        <v>99.940176279473746</v>
      </c>
      <c r="CS105" s="17">
        <f t="shared" si="130"/>
        <v>19.176148711680124</v>
      </c>
      <c r="CT105" s="17">
        <f t="shared" si="130"/>
        <v>0</v>
      </c>
      <c r="CU105" s="17"/>
      <c r="CV105" s="17">
        <f t="shared" si="107"/>
        <v>871.9457663975295</v>
      </c>
      <c r="CW105" s="17">
        <f t="shared" si="108"/>
        <v>64.967908611316631</v>
      </c>
      <c r="CX105" s="17">
        <f t="shared" si="109"/>
        <v>936.91367500884542</v>
      </c>
      <c r="CY105" s="17">
        <f t="shared" si="110"/>
        <v>119.11632499115383</v>
      </c>
      <c r="CZ105" s="17">
        <f t="shared" si="111"/>
        <v>1056.03</v>
      </c>
      <c r="DC105">
        <v>2097</v>
      </c>
      <c r="DD105" s="17">
        <f t="shared" si="131"/>
        <v>118.93644314125446</v>
      </c>
      <c r="DE105" s="17">
        <f t="shared" si="112"/>
        <v>290.13159867414601</v>
      </c>
      <c r="DF105" s="17">
        <f t="shared" si="113"/>
        <v>153.1427409484956</v>
      </c>
      <c r="DG105" s="17">
        <f t="shared" si="114"/>
        <v>47.790617032126463</v>
      </c>
      <c r="DH105" s="17">
        <f t="shared" si="115"/>
        <v>80.376616522182545</v>
      </c>
      <c r="DI105" s="17">
        <f t="shared" si="116"/>
        <v>15.711983681795004</v>
      </c>
      <c r="DJ105">
        <v>0</v>
      </c>
      <c r="DK105">
        <v>706.08999999999992</v>
      </c>
      <c r="DL105">
        <f t="shared" si="132"/>
        <v>706.09</v>
      </c>
    </row>
    <row r="106" spans="1:118" x14ac:dyDescent="0.35">
      <c r="A106">
        <v>99</v>
      </c>
      <c r="B106">
        <v>2098</v>
      </c>
      <c r="C106" s="17">
        <f t="shared" si="117"/>
        <v>0.16844374391544203</v>
      </c>
      <c r="D106" s="17">
        <f t="shared" si="118"/>
        <v>0.41089889203096785</v>
      </c>
      <c r="E106" s="17">
        <f t="shared" si="119"/>
        <v>0.21688841500162248</v>
      </c>
      <c r="F106" s="17">
        <f t="shared" si="120"/>
        <v>0.79623105094803237</v>
      </c>
      <c r="G106" s="17">
        <f t="shared" si="121"/>
        <v>6.7683463909879005E-2</v>
      </c>
      <c r="Y106">
        <f t="shared" si="103"/>
        <v>116.07388397363009</v>
      </c>
      <c r="Z106">
        <f t="shared" si="104"/>
        <v>283.14871903131171</v>
      </c>
      <c r="AA106">
        <f t="shared" si="105"/>
        <v>149.45690551001189</v>
      </c>
      <c r="AB106">
        <v>213.05</v>
      </c>
      <c r="AC106">
        <f>Y106/GGDP!$G106</f>
        <v>0.18320898411141817</v>
      </c>
      <c r="AD106">
        <f>Z106/GGDP!$G106</f>
        <v>0.44691697555292592</v>
      </c>
      <c r="AE106">
        <f>AA106/GGDP!$G106</f>
        <v>0.23590016022162369</v>
      </c>
      <c r="AF106">
        <f>AB106/GGDP!$G106</f>
        <v>0.33627438600921777</v>
      </c>
      <c r="AI106">
        <v>2098</v>
      </c>
      <c r="AJ106" s="17">
        <f t="shared" si="122"/>
        <v>119.38450350006953</v>
      </c>
      <c r="AK106" s="31">
        <f>AJ106/GGDP!G106</f>
        <v>0.18843440794884389</v>
      </c>
      <c r="AM106" s="36">
        <v>198.14</v>
      </c>
      <c r="AN106" s="38">
        <f t="shared" si="133"/>
        <v>78.755496499930459</v>
      </c>
      <c r="AO106" s="39">
        <f>AM106/GGDP!G106</f>
        <v>0.31274070332723025</v>
      </c>
      <c r="AP106" s="33">
        <f t="shared" si="123"/>
        <v>2.2992285495567333</v>
      </c>
      <c r="AQ106" s="17">
        <f t="shared" si="124"/>
        <v>153.71966413239991</v>
      </c>
      <c r="AR106" s="6">
        <f>AQ106/GGDP!G106</f>
        <v>0.24262842372056306</v>
      </c>
      <c r="AT106">
        <v>2098</v>
      </c>
      <c r="AU106" s="36">
        <v>219.05</v>
      </c>
      <c r="AV106" s="36">
        <f t="shared" si="134"/>
        <v>65.330335867600098</v>
      </c>
      <c r="AW106" s="39">
        <f>AU106/GGDP!G106</f>
        <v>0.34574468085106386</v>
      </c>
      <c r="AX106" s="17">
        <f t="shared" si="125"/>
        <v>1.7050779076342644</v>
      </c>
      <c r="AY106" s="17">
        <f t="shared" si="126"/>
        <v>291.22458972694841</v>
      </c>
      <c r="AZ106" s="8">
        <f>AY106/GGDP!G106</f>
        <v>0.4596637883183099</v>
      </c>
      <c r="BB106">
        <v>2098</v>
      </c>
      <c r="BC106">
        <v>186.39</v>
      </c>
      <c r="BD106">
        <f t="shared" si="135"/>
        <v>-104.83458972694842</v>
      </c>
      <c r="BE106" s="4">
        <f>BC106/GGDP!G106</f>
        <v>0.29419470926194835</v>
      </c>
      <c r="BF106" s="17">
        <f t="shared" si="127"/>
        <v>1.173686410917802</v>
      </c>
      <c r="BH106" s="17">
        <f t="shared" si="128"/>
        <v>47.970655046126737</v>
      </c>
      <c r="BK106" s="17">
        <f t="shared" si="129"/>
        <v>65.449001994402806</v>
      </c>
      <c r="BL106" s="36">
        <f t="shared" si="136"/>
        <v>17.478346948276069</v>
      </c>
      <c r="BM106" s="8">
        <f>BK106/GGDP!G106</f>
        <v>0.10330355766526109</v>
      </c>
      <c r="BO106">
        <f t="shared" si="96"/>
        <v>1.3643549776726951</v>
      </c>
      <c r="BQ106" s="36">
        <f t="shared" si="97"/>
        <v>669.02900199440273</v>
      </c>
      <c r="BY106">
        <v>2098</v>
      </c>
      <c r="BZ106">
        <v>191.86</v>
      </c>
      <c r="CA106">
        <v>184.92</v>
      </c>
      <c r="CB106">
        <v>218.66</v>
      </c>
      <c r="CC106">
        <v>372.77</v>
      </c>
      <c r="CD106">
        <v>80.03</v>
      </c>
      <c r="CE106">
        <v>15.61</v>
      </c>
      <c r="CF106">
        <v>0</v>
      </c>
      <c r="CH106">
        <f t="shared" si="98"/>
        <v>595.43999999999994</v>
      </c>
      <c r="CI106">
        <f t="shared" si="99"/>
        <v>372.77</v>
      </c>
      <c r="CJ106">
        <f t="shared" si="137"/>
        <v>968.20999999999992</v>
      </c>
      <c r="CK106">
        <f t="shared" si="101"/>
        <v>95.64</v>
      </c>
      <c r="CL106">
        <f t="shared" si="138"/>
        <v>1063.8499999999999</v>
      </c>
      <c r="CN106" s="17">
        <f t="shared" si="130"/>
        <v>274.49225882201563</v>
      </c>
      <c r="CO106" s="17">
        <f t="shared" si="130"/>
        <v>341.80634348763147</v>
      </c>
      <c r="CP106" s="17">
        <f t="shared" si="130"/>
        <v>262.10400328111433</v>
      </c>
      <c r="CQ106" s="17">
        <f t="shared" si="130"/>
        <v>65.449001994402821</v>
      </c>
      <c r="CR106" s="17">
        <f t="shared" si="130"/>
        <v>100.68024254511533</v>
      </c>
      <c r="CS106" s="17">
        <f t="shared" si="130"/>
        <v>19.318149869720461</v>
      </c>
      <c r="CT106" s="17">
        <f t="shared" si="130"/>
        <v>0</v>
      </c>
      <c r="CU106" s="17"/>
      <c r="CV106" s="17">
        <f t="shared" si="107"/>
        <v>878.40260559076137</v>
      </c>
      <c r="CW106" s="17">
        <f t="shared" si="108"/>
        <v>65.449001994402806</v>
      </c>
      <c r="CX106" s="17">
        <f t="shared" si="109"/>
        <v>943.85160758516349</v>
      </c>
      <c r="CY106" s="17">
        <f t="shared" si="110"/>
        <v>119.99839241483575</v>
      </c>
      <c r="CZ106" s="17">
        <f t="shared" si="111"/>
        <v>1063.8499999999999</v>
      </c>
      <c r="DC106">
        <v>2098</v>
      </c>
      <c r="DD106" s="17">
        <f t="shared" si="131"/>
        <v>119.38450350006953</v>
      </c>
      <c r="DE106" s="17">
        <f t="shared" si="112"/>
        <v>291.22458972694841</v>
      </c>
      <c r="DF106" s="17">
        <f t="shared" si="113"/>
        <v>153.71966413239991</v>
      </c>
      <c r="DG106" s="17">
        <f t="shared" si="114"/>
        <v>47.970655046126737</v>
      </c>
      <c r="DH106" s="17">
        <f t="shared" si="115"/>
        <v>80.6794133327152</v>
      </c>
      <c r="DI106" s="17">
        <f t="shared" si="116"/>
        <v>15.771174261740299</v>
      </c>
      <c r="DJ106">
        <v>0</v>
      </c>
      <c r="DK106">
        <v>708.74999999999989</v>
      </c>
      <c r="DL106">
        <f t="shared" si="132"/>
        <v>708.75</v>
      </c>
    </row>
    <row r="107" spans="1:118" x14ac:dyDescent="0.35">
      <c r="A107">
        <v>100</v>
      </c>
      <c r="B107">
        <v>2099</v>
      </c>
      <c r="C107" s="17">
        <f t="shared" si="117"/>
        <v>0.16844374391544203</v>
      </c>
      <c r="D107" s="17">
        <f t="shared" si="118"/>
        <v>0.41089889203096785</v>
      </c>
      <c r="E107" s="17">
        <f t="shared" si="119"/>
        <v>0.21688841500162248</v>
      </c>
      <c r="F107" s="17">
        <f t="shared" si="120"/>
        <v>0.79623105094803237</v>
      </c>
      <c r="G107" s="17">
        <f t="shared" si="121"/>
        <v>6.7683463909879005E-2</v>
      </c>
      <c r="Y107">
        <f t="shared" si="103"/>
        <v>116.51115701801753</v>
      </c>
      <c r="Z107">
        <f t="shared" si="104"/>
        <v>284.21539568713342</v>
      </c>
      <c r="AA107">
        <f t="shared" si="105"/>
        <v>150.0199389318274</v>
      </c>
      <c r="AB107">
        <v>215.25</v>
      </c>
      <c r="AC107">
        <f>Y107/GGDP!$G107</f>
        <v>0.18158054549679348</v>
      </c>
      <c r="AD107">
        <f>Z107/GGDP!$G107</f>
        <v>0.44294458924200641</v>
      </c>
      <c r="AE107">
        <f>AA107/GGDP!$G107</f>
        <v>0.23380338024129574</v>
      </c>
      <c r="AF107">
        <f>AB107/GGDP!$G107</f>
        <v>0.33546325878594252</v>
      </c>
      <c r="AI107">
        <v>2099</v>
      </c>
      <c r="AJ107" s="17">
        <f t="shared" si="122"/>
        <v>119.83424829632376</v>
      </c>
      <c r="AK107" s="31">
        <f>AJ107/GGDP!G107</f>
        <v>0.18675952356631148</v>
      </c>
      <c r="AM107" s="36">
        <v>198.76</v>
      </c>
      <c r="AN107" s="38">
        <f t="shared" si="133"/>
        <v>78.925751703676227</v>
      </c>
      <c r="AO107" s="39">
        <f>AM107/GGDP!G107</f>
        <v>0.3097638899711681</v>
      </c>
      <c r="AP107" s="33">
        <f t="shared" si="123"/>
        <v>2.3076521436522883</v>
      </c>
      <c r="AQ107" s="17">
        <f t="shared" si="124"/>
        <v>154.29875620045425</v>
      </c>
      <c r="AR107" s="6">
        <f>AQ107/GGDP!G107</f>
        <v>0.24047184010045081</v>
      </c>
      <c r="AT107">
        <v>2099</v>
      </c>
      <c r="AU107" s="36">
        <v>219.49</v>
      </c>
      <c r="AV107" s="36">
        <f t="shared" si="134"/>
        <v>65.191243799545759</v>
      </c>
      <c r="AW107" s="39">
        <f>AU107/GGDP!G107</f>
        <v>0.34207122262915923</v>
      </c>
      <c r="AX107" s="17">
        <f t="shared" si="125"/>
        <v>1.711324735161688</v>
      </c>
      <c r="AY107" s="17">
        <f t="shared" si="126"/>
        <v>292.32168976867115</v>
      </c>
      <c r="AZ107" s="8">
        <f>AY107/GGDP!G107</f>
        <v>0.45557810296683732</v>
      </c>
      <c r="BB107">
        <v>2099</v>
      </c>
      <c r="BC107">
        <v>185.96</v>
      </c>
      <c r="BD107">
        <f t="shared" si="135"/>
        <v>-106.36168976867114</v>
      </c>
      <c r="BE107" s="4">
        <f>BC107/GGDP!G107</f>
        <v>0.28981531987843845</v>
      </c>
      <c r="BF107" s="17">
        <f t="shared" si="127"/>
        <v>1.1779864001132849</v>
      </c>
      <c r="BH107" s="17">
        <f t="shared" si="128"/>
        <v>48.15136989476612</v>
      </c>
      <c r="BK107" s="17">
        <f t="shared" si="129"/>
        <v>65.936247466786767</v>
      </c>
      <c r="BL107" s="36">
        <f t="shared" si="136"/>
        <v>17.784877572020648</v>
      </c>
      <c r="BM107" s="8">
        <f>BK107/GGDP!G107</f>
        <v>0.10276045736271608</v>
      </c>
      <c r="BO107">
        <f t="shared" si="96"/>
        <v>1.3693535118707765</v>
      </c>
      <c r="BQ107" s="36">
        <f t="shared" si="97"/>
        <v>670.1462474667868</v>
      </c>
      <c r="BY107">
        <v>2099</v>
      </c>
      <c r="BZ107">
        <v>192.45</v>
      </c>
      <c r="CA107">
        <v>184.44</v>
      </c>
      <c r="CB107">
        <v>219.06</v>
      </c>
      <c r="CC107">
        <v>379.85</v>
      </c>
      <c r="CD107">
        <v>80.27</v>
      </c>
      <c r="CE107">
        <v>15.7</v>
      </c>
      <c r="CF107">
        <v>0</v>
      </c>
      <c r="CH107">
        <f t="shared" si="98"/>
        <v>595.95000000000005</v>
      </c>
      <c r="CI107">
        <f t="shared" si="99"/>
        <v>379.85</v>
      </c>
      <c r="CJ107">
        <f t="shared" si="137"/>
        <v>975.80000000000007</v>
      </c>
      <c r="CK107">
        <f t="shared" si="101"/>
        <v>95.97</v>
      </c>
      <c r="CL107">
        <f t="shared" si="138"/>
        <v>1071.77</v>
      </c>
      <c r="CN107" s="17">
        <f t="shared" si="130"/>
        <v>276.53575996397211</v>
      </c>
      <c r="CO107" s="17">
        <f t="shared" si="130"/>
        <v>344.35097500562938</v>
      </c>
      <c r="CP107" s="17">
        <f t="shared" si="130"/>
        <v>264.05527809052023</v>
      </c>
      <c r="CQ107" s="17">
        <f t="shared" si="130"/>
        <v>65.936247466786767</v>
      </c>
      <c r="CR107" s="17">
        <f t="shared" si="130"/>
        <v>101.42977257374467</v>
      </c>
      <c r="CS107" s="17">
        <f t="shared" si="130"/>
        <v>19.461966899346994</v>
      </c>
      <c r="CT107" s="17">
        <f t="shared" si="130"/>
        <v>0</v>
      </c>
      <c r="CU107" s="17"/>
      <c r="CV107" s="17">
        <f t="shared" si="107"/>
        <v>884.94201306012155</v>
      </c>
      <c r="CW107" s="17">
        <f t="shared" si="108"/>
        <v>65.936247466786767</v>
      </c>
      <c r="CX107" s="17">
        <f t="shared" si="109"/>
        <v>950.87826052690764</v>
      </c>
      <c r="CY107" s="17">
        <f t="shared" si="110"/>
        <v>120.89173947309162</v>
      </c>
      <c r="CZ107" s="17">
        <f t="shared" si="111"/>
        <v>1071.77</v>
      </c>
      <c r="DC107">
        <v>2099</v>
      </c>
      <c r="DD107" s="17">
        <f t="shared" si="131"/>
        <v>119.83424829632376</v>
      </c>
      <c r="DE107" s="17">
        <f t="shared" si="112"/>
        <v>292.32168976867115</v>
      </c>
      <c r="DF107" s="17">
        <f t="shared" si="113"/>
        <v>154.29875620045425</v>
      </c>
      <c r="DG107" s="17">
        <f t="shared" si="114"/>
        <v>48.15136989476612</v>
      </c>
      <c r="DH107" s="17">
        <f t="shared" si="115"/>
        <v>80.98334847712205</v>
      </c>
      <c r="DI107" s="17">
        <f t="shared" si="116"/>
        <v>15.830587362662836</v>
      </c>
      <c r="DJ107">
        <v>0</v>
      </c>
      <c r="DK107">
        <v>711.42</v>
      </c>
      <c r="DL107">
        <f t="shared" si="132"/>
        <v>711.4200000000003</v>
      </c>
    </row>
    <row r="108" spans="1:118" x14ac:dyDescent="0.35">
      <c r="A108">
        <v>101</v>
      </c>
      <c r="B108">
        <v>2100</v>
      </c>
      <c r="C108" s="17">
        <f t="shared" si="117"/>
        <v>0.16844374391544203</v>
      </c>
      <c r="D108" s="17">
        <f t="shared" si="118"/>
        <v>0.41089889203096785</v>
      </c>
      <c r="E108" s="17">
        <f t="shared" si="119"/>
        <v>0.21688841500162248</v>
      </c>
      <c r="F108" s="17">
        <f t="shared" si="120"/>
        <v>0.79623105094803237</v>
      </c>
      <c r="G108" s="17">
        <f t="shared" si="121"/>
        <v>6.7683463909879005E-2</v>
      </c>
      <c r="Y108">
        <f t="shared" si="103"/>
        <v>116.954980969437</v>
      </c>
      <c r="Z108">
        <f t="shared" si="104"/>
        <v>285.29805251757415</v>
      </c>
      <c r="AA108">
        <f t="shared" si="105"/>
        <v>150.59140731127309</v>
      </c>
      <c r="AB108">
        <v>217.46</v>
      </c>
      <c r="AC108">
        <f>Y108/GGDP!$G108</f>
        <v>0.17998335047080996</v>
      </c>
      <c r="AD108">
        <f>Z108/GGDP!$G108</f>
        <v>0.43904841802615252</v>
      </c>
      <c r="AE108">
        <f>AA108/GGDP!$G108</f>
        <v>0.23174682955213538</v>
      </c>
      <c r="AF108">
        <f>AB108/GGDP!$G108</f>
        <v>0.33465166741047386</v>
      </c>
      <c r="AI108">
        <v>2100</v>
      </c>
      <c r="AJ108" s="17">
        <f t="shared" si="122"/>
        <v>120.29073084233463</v>
      </c>
      <c r="AK108" s="31">
        <f>AJ108/GGDP!G108</f>
        <v>0.18511677389134459</v>
      </c>
      <c r="AM108" s="36">
        <v>199.38</v>
      </c>
      <c r="AN108" s="38">
        <f t="shared" si="133"/>
        <v>79.08926915766537</v>
      </c>
      <c r="AO108" s="39">
        <f>AM108/GGDP!G108</f>
        <v>0.30682814976685496</v>
      </c>
      <c r="AP108" s="33">
        <f t="shared" si="123"/>
        <v>2.3161404149220624</v>
      </c>
      <c r="AQ108" s="17">
        <f t="shared" si="124"/>
        <v>154.88652380510865</v>
      </c>
      <c r="AR108" s="6">
        <f>AQ108/GGDP!G108</f>
        <v>0.23835663317755754</v>
      </c>
      <c r="AT108">
        <v>2100</v>
      </c>
      <c r="AU108" s="36">
        <v>219.92</v>
      </c>
      <c r="AV108" s="36">
        <f t="shared" si="134"/>
        <v>65.033476194891335</v>
      </c>
      <c r="AW108" s="39">
        <f>AU108/GGDP!G108</f>
        <v>0.33843738939074497</v>
      </c>
      <c r="AX108" s="17">
        <f t="shared" si="125"/>
        <v>1.7176195264380438</v>
      </c>
      <c r="AY108" s="17">
        <f t="shared" si="126"/>
        <v>293.43522576607506</v>
      </c>
      <c r="AZ108" s="8">
        <f>AY108/GGDP!G108</f>
        <v>0.4515708064912437</v>
      </c>
      <c r="BB108">
        <v>2100</v>
      </c>
      <c r="BC108">
        <v>185.55</v>
      </c>
      <c r="BD108">
        <f t="shared" si="135"/>
        <v>-107.88522576607505</v>
      </c>
      <c r="BE108" s="4">
        <f>BC108/GGDP!G108</f>
        <v>0.28554500546313544</v>
      </c>
      <c r="BF108" s="17">
        <f t="shared" si="127"/>
        <v>1.1823194050437598</v>
      </c>
      <c r="BH108" s="17">
        <f t="shared" si="128"/>
        <v>48.334792081961893</v>
      </c>
      <c r="BK108" s="17">
        <f t="shared" si="129"/>
        <v>66.430875446328045</v>
      </c>
      <c r="BL108" s="36">
        <f t="shared" si="136"/>
        <v>18.096083364366152</v>
      </c>
      <c r="BM108" s="8">
        <f>BK108/GGDP!G108</f>
        <v>0.1022312298153738</v>
      </c>
      <c r="BO108">
        <f t="shared" si="96"/>
        <v>1.3743904253002766</v>
      </c>
      <c r="BQ108" s="36">
        <f t="shared" si="97"/>
        <v>671.28087544632797</v>
      </c>
      <c r="BY108">
        <v>2100</v>
      </c>
      <c r="BZ108">
        <v>193.03</v>
      </c>
      <c r="CA108">
        <v>183.98</v>
      </c>
      <c r="CB108">
        <v>219.46</v>
      </c>
      <c r="CC108">
        <v>387.03</v>
      </c>
      <c r="CD108">
        <v>80.52</v>
      </c>
      <c r="CE108">
        <v>15.79</v>
      </c>
      <c r="CF108">
        <v>0</v>
      </c>
      <c r="CH108">
        <f t="shared" si="98"/>
        <v>596.47</v>
      </c>
      <c r="CI108">
        <f t="shared" si="99"/>
        <v>387.03</v>
      </c>
      <c r="CJ108">
        <f t="shared" si="137"/>
        <v>983.5</v>
      </c>
      <c r="CK108">
        <f t="shared" si="101"/>
        <v>96.31</v>
      </c>
      <c r="CL108">
        <f t="shared" si="138"/>
        <v>1079.81</v>
      </c>
      <c r="CN108" s="17">
        <f t="shared" si="130"/>
        <v>278.61022324444303</v>
      </c>
      <c r="CO108" s="17">
        <f t="shared" si="130"/>
        <v>346.93416154662719</v>
      </c>
      <c r="CP108" s="17">
        <f t="shared" si="130"/>
        <v>266.03611766976553</v>
      </c>
      <c r="CQ108" s="17">
        <f t="shared" si="130"/>
        <v>66.430875446328059</v>
      </c>
      <c r="CR108" s="17">
        <f t="shared" si="130"/>
        <v>102.19065911795929</v>
      </c>
      <c r="CS108" s="17">
        <f t="shared" si="130"/>
        <v>19.607962974876958</v>
      </c>
      <c r="CT108" s="17">
        <f t="shared" si="130"/>
        <v>0</v>
      </c>
      <c r="CU108" s="17"/>
      <c r="CV108" s="17">
        <f t="shared" si="107"/>
        <v>891.58050246083565</v>
      </c>
      <c r="CW108" s="17">
        <f t="shared" si="108"/>
        <v>66.430875446328045</v>
      </c>
      <c r="CX108" s="17">
        <f t="shared" si="109"/>
        <v>958.01137790716302</v>
      </c>
      <c r="CY108" s="17">
        <f t="shared" si="110"/>
        <v>121.7986220928362</v>
      </c>
      <c r="CZ108" s="17">
        <f t="shared" si="111"/>
        <v>1079.81</v>
      </c>
      <c r="DC108">
        <v>2100</v>
      </c>
      <c r="DD108" s="17">
        <f t="shared" si="131"/>
        <v>120.29073084233463</v>
      </c>
      <c r="DE108" s="17">
        <f t="shared" si="112"/>
        <v>293.43522576607506</v>
      </c>
      <c r="DF108" s="17">
        <f t="shared" si="113"/>
        <v>154.88652380510865</v>
      </c>
      <c r="DG108" s="17">
        <f t="shared" si="114"/>
        <v>48.334792081961893</v>
      </c>
      <c r="DH108" s="17">
        <f t="shared" si="115"/>
        <v>81.291836957025623</v>
      </c>
      <c r="DI108" s="17">
        <f t="shared" si="116"/>
        <v>15.890890547494324</v>
      </c>
      <c r="DJ108">
        <v>0</v>
      </c>
      <c r="DK108">
        <v>714.13</v>
      </c>
      <c r="DL108">
        <f t="shared" si="132"/>
        <v>714.13000000000034</v>
      </c>
      <c r="DN108">
        <f>CZ108-DK108</f>
        <v>365.67999999999995</v>
      </c>
    </row>
    <row r="128" spans="92:94" x14ac:dyDescent="0.35">
      <c r="CN128" s="44">
        <v>2100</v>
      </c>
      <c r="CO128" s="45" t="s">
        <v>84</v>
      </c>
      <c r="CP128" s="45" t="s">
        <v>85</v>
      </c>
    </row>
    <row r="129" spans="92:111" x14ac:dyDescent="0.35">
      <c r="CN129" t="s">
        <v>20</v>
      </c>
      <c r="CO129" s="40">
        <f>BL!AM108</f>
        <v>199.38</v>
      </c>
      <c r="CP129" s="40">
        <f>CN108</f>
        <v>278.61022324444303</v>
      </c>
      <c r="CQ129" s="40">
        <f>CP129-CO129</f>
        <v>79.230223244443039</v>
      </c>
      <c r="CS129" s="42">
        <f>CO129/CO$134</f>
        <v>0.18464359470647615</v>
      </c>
      <c r="CT129" s="42">
        <f t="shared" ref="CT129:CT133" si="139">CP129/CP$134</f>
        <v>0.25801782095409659</v>
      </c>
      <c r="DE129" s="44">
        <v>2100</v>
      </c>
      <c r="DF129" s="45" t="s">
        <v>84</v>
      </c>
      <c r="DG129" s="45" t="s">
        <v>85</v>
      </c>
    </row>
    <row r="130" spans="92:111" x14ac:dyDescent="0.35">
      <c r="CN130" t="s">
        <v>21</v>
      </c>
      <c r="CO130" s="40">
        <f>BL!BC108</f>
        <v>185.55</v>
      </c>
      <c r="CP130" s="40">
        <f>CO108</f>
        <v>346.93416154662719</v>
      </c>
      <c r="CQ130" s="40">
        <f t="shared" ref="CQ130:CQ133" si="140">CP130-CO130</f>
        <v>161.38416154662718</v>
      </c>
      <c r="CS130" s="42">
        <f t="shared" ref="CS130:CS133" si="141">CO130/CO$134</f>
        <v>0.17183578592530169</v>
      </c>
      <c r="CT130" s="42">
        <f t="shared" si="139"/>
        <v>0.32129185833306528</v>
      </c>
      <c r="DE130" t="s">
        <v>20</v>
      </c>
      <c r="DF130" s="40">
        <f>BL!AJ108</f>
        <v>95.82</v>
      </c>
      <c r="DG130" s="40">
        <f>DD108</f>
        <v>120.29073084233463</v>
      </c>
    </row>
    <row r="131" spans="92:111" x14ac:dyDescent="0.35">
      <c r="CN131" t="s">
        <v>22</v>
      </c>
      <c r="CO131" s="40">
        <f>BL!AU108</f>
        <v>219.92</v>
      </c>
      <c r="CP131" s="40">
        <f>CP108</f>
        <v>266.03611766976553</v>
      </c>
      <c r="CQ131" s="40">
        <f t="shared" si="140"/>
        <v>46.116117669765543</v>
      </c>
      <c r="CS131" s="42">
        <f t="shared" si="141"/>
        <v>0.20366545966420019</v>
      </c>
      <c r="CT131" s="42">
        <f t="shared" si="139"/>
        <v>0.24637308199568955</v>
      </c>
      <c r="DE131" t="s">
        <v>21</v>
      </c>
      <c r="DF131" s="40">
        <f>BL!AY108</f>
        <v>175.06</v>
      </c>
      <c r="DG131" s="40">
        <f>DE108</f>
        <v>293.43522576607506</v>
      </c>
    </row>
    <row r="132" spans="92:111" x14ac:dyDescent="0.35">
      <c r="CN132" t="s">
        <v>46</v>
      </c>
      <c r="CO132" s="40">
        <f>BL!BK108</f>
        <v>381.18</v>
      </c>
      <c r="CP132" s="40">
        <f>CQ108</f>
        <v>66.430875446328059</v>
      </c>
      <c r="CQ132" s="40">
        <f t="shared" si="140"/>
        <v>-314.74912455367195</v>
      </c>
      <c r="CS132" s="42">
        <f t="shared" si="141"/>
        <v>0.35300654744816218</v>
      </c>
      <c r="CT132" s="42">
        <f t="shared" si="139"/>
        <v>6.1520892977772072E-2</v>
      </c>
      <c r="DE132" t="s">
        <v>22</v>
      </c>
      <c r="DF132" s="40">
        <f>BL!AQ108</f>
        <v>143.77000000000001</v>
      </c>
      <c r="DG132" s="40">
        <f>DF108</f>
        <v>154.88652380510865</v>
      </c>
    </row>
    <row r="133" spans="92:111" x14ac:dyDescent="0.35">
      <c r="CN133" t="s">
        <v>72</v>
      </c>
      <c r="CO133" s="40">
        <f>CP134-SUM(CO129:CO132)</f>
        <v>93.779999999999973</v>
      </c>
      <c r="CP133" s="40">
        <f>CR108+CS108</f>
        <v>121.79862209283624</v>
      </c>
      <c r="CQ133" s="40">
        <f t="shared" si="140"/>
        <v>28.018622092836267</v>
      </c>
      <c r="CS133" s="42">
        <f t="shared" si="141"/>
        <v>8.6848612255859811E-2</v>
      </c>
      <c r="CT133" s="42">
        <f t="shared" si="139"/>
        <v>0.11279634573937659</v>
      </c>
      <c r="DE133" t="s">
        <v>46</v>
      </c>
      <c r="DF133" s="40">
        <f>BL!BH108</f>
        <v>217.46</v>
      </c>
      <c r="DG133" s="40">
        <f>DG108</f>
        <v>48.334792081961893</v>
      </c>
    </row>
    <row r="134" spans="92:111" x14ac:dyDescent="0.35">
      <c r="CO134" s="41">
        <f>SUM(CO129:CO133)</f>
        <v>1079.81</v>
      </c>
      <c r="CP134" s="41">
        <f>SUM(CP129:CP133)</f>
        <v>1079.81</v>
      </c>
      <c r="CQ134" s="41">
        <f>CP134-CO134</f>
        <v>0</v>
      </c>
      <c r="CS134" s="43">
        <f>SUM(CS129:CS133)</f>
        <v>1</v>
      </c>
      <c r="CT134" s="43">
        <f>SUM(CT129:CT133)</f>
        <v>1.0000000000000002</v>
      </c>
      <c r="DE134" t="s">
        <v>72</v>
      </c>
      <c r="DF134" s="40">
        <f>DG135-SUM(DF130:DF133)</f>
        <v>82.020000000000209</v>
      </c>
      <c r="DG134" s="40">
        <f>SUM(DH108:DI108)</f>
        <v>97.182727504519946</v>
      </c>
    </row>
    <row r="135" spans="92:111" x14ac:dyDescent="0.35">
      <c r="DF135" s="41">
        <f>SUM(DF130:DF134)</f>
        <v>714.13000000000022</v>
      </c>
      <c r="DG135" s="41">
        <f>SUM(DG130:DG134)</f>
        <v>714.13000000000022</v>
      </c>
    </row>
  </sheetData>
  <mergeCells count="20">
    <mergeCell ref="BY5:CL5"/>
    <mergeCell ref="DC6:DJ6"/>
    <mergeCell ref="CN5:DK5"/>
    <mergeCell ref="AY6:AZ6"/>
    <mergeCell ref="CN6:CZ6"/>
    <mergeCell ref="C6:G6"/>
    <mergeCell ref="H6:J6"/>
    <mergeCell ref="L6:O6"/>
    <mergeCell ref="Q6:S6"/>
    <mergeCell ref="U6:W6"/>
    <mergeCell ref="Y6:AA6"/>
    <mergeCell ref="BB6:BE6"/>
    <mergeCell ref="BH6:BI6"/>
    <mergeCell ref="BK6:BM6"/>
    <mergeCell ref="BY6:CF6"/>
    <mergeCell ref="AC6:AE6"/>
    <mergeCell ref="AI6:AK6"/>
    <mergeCell ref="AM6:AO6"/>
    <mergeCell ref="AQ6:AR6"/>
    <mergeCell ref="AT6:AW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BCECC-9641-40B3-BDFC-480AC12D9674}">
  <dimension ref="A5:BR108"/>
  <sheetViews>
    <sheetView topLeftCell="A5" workbookViewId="0">
      <pane ySplit="3" topLeftCell="A8" activePane="bottomLeft" state="frozen"/>
      <selection activeCell="A5" sqref="A5"/>
      <selection pane="bottomLeft" activeCell="G8" sqref="G8"/>
    </sheetView>
  </sheetViews>
  <sheetFormatPr defaultRowHeight="14.5" x14ac:dyDescent="0.35"/>
  <cols>
    <col min="24" max="24" width="7.08984375" customWidth="1"/>
    <col min="36" max="36" width="9.453125" customWidth="1"/>
    <col min="37" max="37" width="10.81640625" customWidth="1"/>
    <col min="38" max="38" width="5.7265625" customWidth="1"/>
    <col min="40" max="40" width="10.08984375" bestFit="1" customWidth="1"/>
    <col min="41" max="41" width="11.81640625" bestFit="1" customWidth="1"/>
    <col min="42" max="42" width="8.36328125" customWidth="1"/>
    <col min="43" max="44" width="11.81640625" customWidth="1"/>
    <col min="45" max="45" width="5.54296875" customWidth="1"/>
    <col min="49" max="49" width="9.81640625" customWidth="1"/>
    <col min="50" max="50" width="5.1796875" customWidth="1"/>
    <col min="53" max="53" width="5.26953125" customWidth="1"/>
    <col min="57" max="57" width="11.08984375" customWidth="1"/>
    <col min="58" max="58" width="5.7265625" customWidth="1"/>
    <col min="61" max="61" width="10.08984375" customWidth="1"/>
    <col min="62" max="62" width="5.7265625" customWidth="1"/>
    <col min="65" max="65" width="9.81640625" customWidth="1"/>
  </cols>
  <sheetData>
    <row r="5" spans="1:70" x14ac:dyDescent="0.35">
      <c r="Y5" s="17" t="s">
        <v>53</v>
      </c>
      <c r="Z5" s="16">
        <v>80.980005990714389</v>
      </c>
      <c r="AA5" s="17" t="s">
        <v>54</v>
      </c>
      <c r="AB5" s="17"/>
      <c r="AC5" s="17">
        <v>69</v>
      </c>
    </row>
    <row r="6" spans="1:70" s="2" customFormat="1" ht="30.5" customHeight="1" x14ac:dyDescent="0.35">
      <c r="C6" s="48" t="s">
        <v>48</v>
      </c>
      <c r="D6" s="48"/>
      <c r="E6" s="48"/>
      <c r="F6" s="48"/>
      <c r="G6" s="48"/>
      <c r="H6" s="48" t="s">
        <v>23</v>
      </c>
      <c r="I6" s="48"/>
      <c r="J6" s="48"/>
      <c r="L6" s="48" t="s">
        <v>24</v>
      </c>
      <c r="M6" s="48"/>
      <c r="N6" s="48"/>
      <c r="O6" s="48"/>
      <c r="Q6" s="48" t="s">
        <v>26</v>
      </c>
      <c r="R6" s="48"/>
      <c r="S6" s="48"/>
      <c r="U6" s="48" t="s">
        <v>27</v>
      </c>
      <c r="V6" s="48"/>
      <c r="W6" s="48"/>
      <c r="Y6" s="48" t="s">
        <v>28</v>
      </c>
      <c r="Z6" s="48"/>
      <c r="AA6" s="48"/>
      <c r="AC6" s="48" t="s">
        <v>29</v>
      </c>
      <c r="AD6" s="48"/>
      <c r="AE6" s="48"/>
      <c r="AI6" s="47" t="s">
        <v>5</v>
      </c>
      <c r="AJ6" s="47"/>
      <c r="AK6" s="47"/>
      <c r="AL6"/>
      <c r="AM6" s="47" t="s">
        <v>9</v>
      </c>
      <c r="AN6" s="47"/>
      <c r="AO6" s="47"/>
      <c r="AP6" s="7"/>
      <c r="AQ6" s="47" t="s">
        <v>12</v>
      </c>
      <c r="AR6" s="47"/>
      <c r="AS6"/>
      <c r="AT6" s="47" t="s">
        <v>11</v>
      </c>
      <c r="AU6" s="47"/>
      <c r="AV6" s="47"/>
      <c r="AW6" s="47"/>
      <c r="AX6"/>
      <c r="AY6" s="47" t="s">
        <v>15</v>
      </c>
      <c r="AZ6" s="47"/>
      <c r="BA6"/>
      <c r="BB6" s="47" t="s">
        <v>14</v>
      </c>
      <c r="BC6" s="47"/>
      <c r="BD6" s="47"/>
      <c r="BE6" s="47"/>
      <c r="BF6"/>
      <c r="BG6"/>
      <c r="BH6" s="47" t="s">
        <v>33</v>
      </c>
      <c r="BI6" s="47"/>
      <c r="BJ6"/>
      <c r="BK6" s="47" t="s">
        <v>34</v>
      </c>
      <c r="BL6" s="47"/>
      <c r="BM6" s="47"/>
      <c r="BR6"/>
    </row>
    <row r="7" spans="1:70" s="9" customFormat="1" ht="29" x14ac:dyDescent="0.35">
      <c r="B7" s="2" t="s">
        <v>6</v>
      </c>
      <c r="C7" s="9" t="s">
        <v>17</v>
      </c>
      <c r="D7" s="9" t="s">
        <v>18</v>
      </c>
      <c r="E7" s="9" t="s">
        <v>19</v>
      </c>
      <c r="F7" s="9" t="s">
        <v>31</v>
      </c>
      <c r="G7" s="9" t="s">
        <v>30</v>
      </c>
      <c r="H7" s="9" t="s">
        <v>20</v>
      </c>
      <c r="I7" s="9" t="s">
        <v>21</v>
      </c>
      <c r="J7" s="9" t="s">
        <v>22</v>
      </c>
      <c r="L7" s="9" t="s">
        <v>20</v>
      </c>
      <c r="M7" s="9" t="s">
        <v>21</v>
      </c>
      <c r="N7" s="9" t="s">
        <v>22</v>
      </c>
      <c r="O7" s="9" t="s">
        <v>25</v>
      </c>
      <c r="Q7" s="9" t="s">
        <v>20</v>
      </c>
      <c r="R7" s="9" t="s">
        <v>21</v>
      </c>
      <c r="S7" s="9" t="s">
        <v>22</v>
      </c>
      <c r="U7" s="9" t="s">
        <v>20</v>
      </c>
      <c r="V7" s="9" t="s">
        <v>21</v>
      </c>
      <c r="W7" s="9" t="s">
        <v>22</v>
      </c>
      <c r="Y7" s="2" t="s">
        <v>20</v>
      </c>
      <c r="Z7" s="2" t="s">
        <v>21</v>
      </c>
      <c r="AA7" s="2" t="s">
        <v>22</v>
      </c>
      <c r="AB7" s="2" t="s">
        <v>32</v>
      </c>
      <c r="AC7" s="2" t="s">
        <v>20</v>
      </c>
      <c r="AD7" s="2" t="s">
        <v>21</v>
      </c>
      <c r="AE7" s="2" t="s">
        <v>22</v>
      </c>
      <c r="AF7" s="2" t="s">
        <v>32</v>
      </c>
      <c r="AI7" s="2" t="s">
        <v>6</v>
      </c>
      <c r="AJ7" s="2" t="s">
        <v>50</v>
      </c>
      <c r="AK7" s="2" t="s">
        <v>8</v>
      </c>
      <c r="AL7" s="2"/>
      <c r="AM7" s="2" t="s">
        <v>50</v>
      </c>
      <c r="AN7" s="2" t="s">
        <v>13</v>
      </c>
      <c r="AO7" s="2" t="s">
        <v>10</v>
      </c>
      <c r="AP7" s="2" t="s">
        <v>35</v>
      </c>
      <c r="AQ7" s="2" t="s">
        <v>50</v>
      </c>
      <c r="AR7" s="2" t="s">
        <v>8</v>
      </c>
      <c r="AT7" s="2"/>
      <c r="AU7" s="2" t="s">
        <v>50</v>
      </c>
      <c r="AV7" s="2" t="s">
        <v>13</v>
      </c>
      <c r="AW7" s="2" t="s">
        <v>10</v>
      </c>
      <c r="AX7" s="2" t="s">
        <v>35</v>
      </c>
      <c r="AY7" s="2" t="s">
        <v>50</v>
      </c>
      <c r="AZ7" s="2" t="s">
        <v>16</v>
      </c>
      <c r="BA7" s="2"/>
      <c r="BB7" s="2"/>
      <c r="BC7" s="2" t="s">
        <v>50</v>
      </c>
      <c r="BD7" s="2" t="s">
        <v>13</v>
      </c>
      <c r="BE7" s="2" t="s">
        <v>10</v>
      </c>
      <c r="BF7" s="2" t="s">
        <v>35</v>
      </c>
      <c r="BG7" s="2"/>
      <c r="BH7" s="2" t="s">
        <v>50</v>
      </c>
      <c r="BI7" s="2"/>
      <c r="BJ7" s="2"/>
      <c r="BK7" s="2" t="s">
        <v>50</v>
      </c>
      <c r="BL7" s="2" t="s">
        <v>13</v>
      </c>
      <c r="BM7" s="2" t="s">
        <v>10</v>
      </c>
      <c r="BO7" s="2" t="s">
        <v>35</v>
      </c>
    </row>
    <row r="8" spans="1:70" x14ac:dyDescent="0.35">
      <c r="A8">
        <v>1</v>
      </c>
      <c r="B8">
        <v>2000</v>
      </c>
      <c r="C8">
        <v>0.17896619567161509</v>
      </c>
      <c r="D8">
        <v>0.4443570023251654</v>
      </c>
      <c r="E8">
        <v>0.19692362725809334</v>
      </c>
      <c r="F8">
        <f>SUM(C8:E8)</f>
        <v>0.8202468252548738</v>
      </c>
      <c r="G8">
        <v>2.7274969173859437E-2</v>
      </c>
      <c r="H8" s="6">
        <v>2.0408163265306121E-2</v>
      </c>
      <c r="I8" s="6">
        <v>2.8169014084507043E-2</v>
      </c>
      <c r="J8" s="6">
        <v>3.0303030303030304E-2</v>
      </c>
      <c r="L8" s="13">
        <f>H8*AJ8</f>
        <v>1.0210204081632652</v>
      </c>
      <c r="M8" s="13">
        <f>I8*AY8</f>
        <v>3.4991549295774647</v>
      </c>
      <c r="N8" s="13">
        <f>J8*AQ8</f>
        <v>1.6681818181818182</v>
      </c>
      <c r="O8" s="13">
        <f>SUM(L8:N8)</f>
        <v>6.1883571559225476</v>
      </c>
      <c r="P8" s="13"/>
      <c r="Q8" s="13">
        <f>C8*$O8</f>
        <v>1.1075067376526742</v>
      </c>
      <c r="R8" s="13">
        <f t="shared" ref="R8:S18" si="0">D8*$O8</f>
        <v>2.7498398351232294</v>
      </c>
      <c r="S8" s="13">
        <f>E8*$O8</f>
        <v>1.2186337379128465</v>
      </c>
      <c r="U8" s="10">
        <f>Q8/AJ8</f>
        <v>2.2136852641468602E-2</v>
      </c>
      <c r="V8" s="10">
        <f>R8/AY8</f>
        <v>2.2136852641468599E-2</v>
      </c>
      <c r="W8" s="10">
        <f>S8/AQ8</f>
        <v>2.2136852641468602E-2</v>
      </c>
      <c r="Y8">
        <f>(1-U8)*AJ8</f>
        <v>48.922493262347331</v>
      </c>
      <c r="Z8">
        <f>(1-V8)*AY8</f>
        <v>121.47016016487677</v>
      </c>
      <c r="AA8">
        <f>(1-W8)*AQ8</f>
        <v>53.831366262087151</v>
      </c>
      <c r="AB8">
        <v>8.1</v>
      </c>
      <c r="AC8">
        <f>Y8/GGDP!$G8</f>
        <v>0.71639322393245464</v>
      </c>
      <c r="AD8">
        <f>Z8/GGDP!$G8</f>
        <v>1.7787400814888967</v>
      </c>
      <c r="AE8">
        <f>AA8/GGDP!$G8</f>
        <v>0.78827597396525328</v>
      </c>
      <c r="AF8">
        <f>AB8/GGDP!$G8</f>
        <v>0.11861180260653095</v>
      </c>
      <c r="AI8">
        <v>2000</v>
      </c>
      <c r="AJ8">
        <v>50.03</v>
      </c>
      <c r="AK8" s="5">
        <f>AJ8/GGDP!G8</f>
        <v>0.73261092400058569</v>
      </c>
      <c r="AM8">
        <v>113.96</v>
      </c>
      <c r="AN8" s="4">
        <f>(AM8-AJ8)</f>
        <v>63.929999999999993</v>
      </c>
      <c r="AO8" s="6">
        <f>AM8/GGDP!G8</f>
        <v>1.6687655586469465</v>
      </c>
      <c r="AP8" s="13">
        <f>AM8/AJ8</f>
        <v>2.2778333000199877</v>
      </c>
      <c r="AQ8">
        <v>55.05</v>
      </c>
      <c r="AR8" s="6">
        <f>AQ8/GGDP!G8</f>
        <v>0.80612095475179368</v>
      </c>
      <c r="AT8">
        <v>2000</v>
      </c>
      <c r="AU8">
        <v>88.38</v>
      </c>
      <c r="AV8">
        <f>(AU8-AQ8)</f>
        <v>33.33</v>
      </c>
      <c r="AW8" s="6">
        <f>AU8/GGDP!G8</f>
        <v>1.2941865573290376</v>
      </c>
      <c r="AX8">
        <f>AU8/AQ8</f>
        <v>1.6054495912806539</v>
      </c>
      <c r="AY8">
        <v>124.22</v>
      </c>
      <c r="AZ8" s="8">
        <f>AY8/GGDP!G8</f>
        <v>1.8190071752818859</v>
      </c>
      <c r="BB8">
        <v>2000</v>
      </c>
      <c r="BC8">
        <v>142.82</v>
      </c>
      <c r="BD8">
        <f>(BC8-AY8)</f>
        <v>18.599999999999994</v>
      </c>
      <c r="BE8" s="4">
        <f>BC8/GGDP!G8</f>
        <v>2.0913750183042903</v>
      </c>
      <c r="BF8">
        <f>BC8/AY8</f>
        <v>1.1497343422959265</v>
      </c>
      <c r="BH8">
        <v>8.1</v>
      </c>
      <c r="BK8">
        <v>11.06</v>
      </c>
      <c r="BL8">
        <f>BK8-BH8</f>
        <v>2.9600000000000009</v>
      </c>
      <c r="BM8" s="8">
        <f>BK8/GGDP!G8</f>
        <v>0.16195636257138674</v>
      </c>
      <c r="BO8">
        <f>BK8/BH8</f>
        <v>1.3654320987654323</v>
      </c>
    </row>
    <row r="9" spans="1:70" x14ac:dyDescent="0.35">
      <c r="A9">
        <v>2</v>
      </c>
      <c r="B9">
        <v>2001</v>
      </c>
      <c r="C9">
        <v>0.17854283426741391</v>
      </c>
      <c r="D9">
        <v>0.44522574581404251</v>
      </c>
      <c r="E9">
        <v>0.19744491245170046</v>
      </c>
      <c r="F9">
        <f t="shared" ref="F9:F72" si="1">SUM(C9:E9)</f>
        <v>0.8212134925331569</v>
      </c>
      <c r="G9">
        <v>2.7892561983471072E-2</v>
      </c>
      <c r="H9" s="6">
        <v>2.1739130434782608E-2</v>
      </c>
      <c r="I9" s="6">
        <v>2.7397260273972601E-2</v>
      </c>
      <c r="J9" s="6">
        <v>2.9411764705882353E-2</v>
      </c>
      <c r="L9" s="13">
        <f t="shared" ref="L9:L18" si="2">H9*AJ9</f>
        <v>1.115</v>
      </c>
      <c r="M9" s="13">
        <f t="shared" ref="M9:M18" si="3">I9*AY9</f>
        <v>3.504109589041096</v>
      </c>
      <c r="N9" s="13">
        <f t="shared" ref="N9:N18" si="4">J9*AQ9</f>
        <v>1.668235294117647</v>
      </c>
      <c r="O9" s="13">
        <f t="shared" ref="O9:O18" si="5">SUM(L9:N9)</f>
        <v>6.2873448831587426</v>
      </c>
      <c r="P9" s="13"/>
      <c r="Q9" s="13">
        <f t="shared" ref="Q9:Q18" si="6">C9*$O9</f>
        <v>1.1225603754558842</v>
      </c>
      <c r="R9" s="13">
        <f t="shared" si="0"/>
        <v>2.7992878147944551</v>
      </c>
      <c r="S9" s="13">
        <f t="shared" si="0"/>
        <v>1.2414042600089248</v>
      </c>
      <c r="U9" s="10">
        <f t="shared" ref="U9:U18" si="7">Q9/AJ9</f>
        <v>2.1886534908478927E-2</v>
      </c>
      <c r="V9" s="10">
        <f t="shared" ref="V9:V18" si="8">R9/AY9</f>
        <v>2.188653490847893E-2</v>
      </c>
      <c r="W9" s="10">
        <f t="shared" ref="W9:W18" si="9">S9/AQ9</f>
        <v>2.1886534908478927E-2</v>
      </c>
      <c r="Y9">
        <f t="shared" ref="Y9:Y18" si="10">(1-U9)*AJ9</f>
        <v>50.167439624544116</v>
      </c>
      <c r="Z9">
        <f t="shared" ref="Z9:Z18" si="11">(1-V9)*AY9</f>
        <v>125.10071218520555</v>
      </c>
      <c r="AA9">
        <f t="shared" ref="AA9:AA18" si="12">(1-W9)*AQ9</f>
        <v>55.478595739991071</v>
      </c>
      <c r="AB9">
        <v>8.5</v>
      </c>
      <c r="AC9">
        <f>Y9/GGDP!$G9</f>
        <v>0.71801115821588823</v>
      </c>
      <c r="AD9">
        <f>Z9/GGDP!$G9</f>
        <v>1.7904782050265571</v>
      </c>
      <c r="AE9">
        <f>AA9/GGDP!$G9</f>
        <v>0.79402598740505326</v>
      </c>
      <c r="AF9">
        <f>AB9/GGDP!$G9</f>
        <v>0.121654501216545</v>
      </c>
      <c r="AI9">
        <v>2001</v>
      </c>
      <c r="AJ9">
        <v>51.29</v>
      </c>
      <c r="AK9" s="5">
        <f>AJ9/GGDP!G9</f>
        <v>0.73407757263489326</v>
      </c>
      <c r="AM9">
        <v>117.62</v>
      </c>
      <c r="AN9" s="4">
        <f t="shared" ref="AN9:AN72" si="13">(AM9-AJ9)</f>
        <v>66.330000000000013</v>
      </c>
      <c r="AO9" s="6">
        <f>AM9/GGDP!G9</f>
        <v>1.6834120509517676</v>
      </c>
      <c r="AP9" s="13">
        <f t="shared" ref="AP9:AP72" si="14">AM9/AJ9</f>
        <v>2.2932345486449601</v>
      </c>
      <c r="AQ9">
        <v>56.72</v>
      </c>
      <c r="AR9" s="6">
        <f>AQ9/GGDP!G9</f>
        <v>0.81179333047087443</v>
      </c>
      <c r="AT9">
        <v>2001</v>
      </c>
      <c r="AU9">
        <v>90.76</v>
      </c>
      <c r="AV9">
        <f t="shared" ref="AV9:AV72" si="15">(AU9-AQ9)</f>
        <v>34.040000000000006</v>
      </c>
      <c r="AW9" s="6">
        <f>AU9/GGDP!G9</f>
        <v>1.2989838271074854</v>
      </c>
      <c r="AX9">
        <f t="shared" ref="AX9:AX72" si="16">AU9/AQ9</f>
        <v>1.6001410437235544</v>
      </c>
      <c r="AY9">
        <v>127.9</v>
      </c>
      <c r="AZ9" s="8">
        <f>AY9/GGDP!G9</f>
        <v>1.8305424359524831</v>
      </c>
      <c r="BB9">
        <v>2001</v>
      </c>
      <c r="BC9">
        <v>146.12</v>
      </c>
      <c r="BD9">
        <f t="shared" ref="BD9:BD72" si="17">(BC9-AY9)</f>
        <v>18.22</v>
      </c>
      <c r="BE9" s="4">
        <f>BC9/GGDP!G9</f>
        <v>2.0913124373837126</v>
      </c>
      <c r="BF9">
        <f t="shared" ref="BF9:BF72" si="18">BC9/AY9</f>
        <v>1.1424550430023455</v>
      </c>
      <c r="BH9">
        <v>8.5</v>
      </c>
      <c r="BK9">
        <v>11.61</v>
      </c>
      <c r="BL9">
        <f t="shared" ref="BL9:BL72" si="19">BK9-BH9</f>
        <v>3.1099999999999994</v>
      </c>
      <c r="BM9" s="8">
        <f>BK9/GGDP!G9</f>
        <v>0.1661657363675397</v>
      </c>
      <c r="BO9">
        <f t="shared" ref="BO9:BO72" si="20">BK9/BH9</f>
        <v>1.3658823529411763</v>
      </c>
    </row>
    <row r="10" spans="1:70" x14ac:dyDescent="0.35">
      <c r="A10">
        <v>3</v>
      </c>
      <c r="B10">
        <v>2002</v>
      </c>
      <c r="C10">
        <v>0.17871685201026519</v>
      </c>
      <c r="D10">
        <v>0.44366124893071002</v>
      </c>
      <c r="E10">
        <v>0.19839178785286568</v>
      </c>
      <c r="F10">
        <f t="shared" si="1"/>
        <v>0.82076988879384094</v>
      </c>
      <c r="G10">
        <v>2.8830060583201714E-2</v>
      </c>
      <c r="H10" s="6">
        <v>2.0833333333333332E-2</v>
      </c>
      <c r="I10" s="6">
        <v>2.9411764705882353E-2</v>
      </c>
      <c r="J10" s="6">
        <v>3.125E-2</v>
      </c>
      <c r="L10" s="13">
        <f t="shared" si="2"/>
        <v>1.0881249999999998</v>
      </c>
      <c r="M10" s="13">
        <f t="shared" si="3"/>
        <v>3.8135294117647058</v>
      </c>
      <c r="N10" s="13">
        <f t="shared" si="4"/>
        <v>1.8118749999999999</v>
      </c>
      <c r="O10" s="13">
        <f t="shared" si="5"/>
        <v>6.7135294117647053</v>
      </c>
      <c r="P10" s="13"/>
      <c r="Q10" s="13">
        <f t="shared" si="6"/>
        <v>1.1998208423489156</v>
      </c>
      <c r="R10" s="13">
        <f t="shared" si="0"/>
        <v>2.9785328435565841</v>
      </c>
      <c r="S10" s="13">
        <f t="shared" si="0"/>
        <v>1.3319091028027976</v>
      </c>
      <c r="U10" s="10">
        <f t="shared" si="7"/>
        <v>2.2971871383283854E-2</v>
      </c>
      <c r="V10" s="10">
        <f t="shared" si="8"/>
        <v>2.297187138328385E-2</v>
      </c>
      <c r="W10" s="10">
        <f t="shared" si="9"/>
        <v>2.297187138328385E-2</v>
      </c>
      <c r="Y10">
        <f t="shared" si="10"/>
        <v>51.030179157651084</v>
      </c>
      <c r="Z10">
        <f t="shared" si="11"/>
        <v>126.68146715644342</v>
      </c>
      <c r="AA10">
        <f t="shared" si="12"/>
        <v>56.6480908971972</v>
      </c>
      <c r="AB10">
        <v>8.9499999999999993</v>
      </c>
      <c r="AC10">
        <f>Y10/GGDP!$G10</f>
        <v>0.71122200916586875</v>
      </c>
      <c r="AD10">
        <f>Z10/GGDP!$G10</f>
        <v>1.7655953610654136</v>
      </c>
      <c r="AE10">
        <f>AA10/GGDP!$G10</f>
        <v>0.78952043062295751</v>
      </c>
      <c r="AF10">
        <f>AB10/GGDP!$G10</f>
        <v>0.12473867595818815</v>
      </c>
      <c r="AI10">
        <v>2002</v>
      </c>
      <c r="AJ10">
        <v>52.23</v>
      </c>
      <c r="AK10" s="5">
        <f>AJ10/GGDP!G10</f>
        <v>0.72794425087108006</v>
      </c>
      <c r="AM10">
        <v>120.75</v>
      </c>
      <c r="AN10" s="4">
        <f t="shared" si="13"/>
        <v>68.52000000000001</v>
      </c>
      <c r="AO10" s="6">
        <f>AM10/GGDP!G10</f>
        <v>1.6829268292682926</v>
      </c>
      <c r="AP10" s="13">
        <f t="shared" si="14"/>
        <v>2.311889718552556</v>
      </c>
      <c r="AQ10">
        <v>57.98</v>
      </c>
      <c r="AR10" s="6">
        <f>AQ10/GGDP!G10</f>
        <v>0.80808362369337972</v>
      </c>
      <c r="AT10">
        <v>2002</v>
      </c>
      <c r="AU10">
        <v>93.05</v>
      </c>
      <c r="AV10">
        <f t="shared" si="15"/>
        <v>35.07</v>
      </c>
      <c r="AW10" s="6">
        <f>AU10/GGDP!G10</f>
        <v>1.2968641114982578</v>
      </c>
      <c r="AX10">
        <f t="shared" si="16"/>
        <v>1.6048637461193516</v>
      </c>
      <c r="AY10">
        <v>129.66</v>
      </c>
      <c r="AZ10" s="8">
        <f>AY10/GGDP!G10</f>
        <v>1.8071080139372822</v>
      </c>
      <c r="BB10">
        <v>2002</v>
      </c>
      <c r="BC10">
        <v>147.13999999999999</v>
      </c>
      <c r="BD10">
        <f t="shared" si="17"/>
        <v>17.47999999999999</v>
      </c>
      <c r="BE10" s="4">
        <f>BC10/GGDP!G10</f>
        <v>2.0507317073170728</v>
      </c>
      <c r="BF10">
        <f t="shared" si="18"/>
        <v>1.1348141292611444</v>
      </c>
      <c r="BH10">
        <v>8.9499999999999993</v>
      </c>
      <c r="BK10">
        <v>12.23</v>
      </c>
      <c r="BL10">
        <f t="shared" si="19"/>
        <v>3.2800000000000011</v>
      </c>
      <c r="BM10" s="8">
        <f>BK10/GGDP!G10</f>
        <v>0.17045296167247387</v>
      </c>
      <c r="BO10">
        <f t="shared" si="20"/>
        <v>1.3664804469273744</v>
      </c>
    </row>
    <row r="11" spans="1:70" x14ac:dyDescent="0.35">
      <c r="A11">
        <v>4</v>
      </c>
      <c r="B11">
        <v>2003</v>
      </c>
      <c r="C11">
        <v>0.17949582097600433</v>
      </c>
      <c r="D11">
        <v>0.4409881369641413</v>
      </c>
      <c r="E11">
        <v>0.19934618495551362</v>
      </c>
      <c r="F11">
        <f t="shared" si="1"/>
        <v>0.81983014289565925</v>
      </c>
      <c r="G11">
        <v>2.9886334699168921E-2</v>
      </c>
      <c r="H11" s="6">
        <v>2.2222222222222223E-2</v>
      </c>
      <c r="I11" s="6">
        <v>3.0303030303030304E-2</v>
      </c>
      <c r="J11" s="6">
        <v>3.2258064516129031E-2</v>
      </c>
      <c r="L11" s="13">
        <f t="shared" si="2"/>
        <v>1.1835555555555555</v>
      </c>
      <c r="M11" s="13">
        <f t="shared" si="3"/>
        <v>3.9651515151515149</v>
      </c>
      <c r="N11" s="13">
        <f t="shared" si="4"/>
        <v>1.9080645161290322</v>
      </c>
      <c r="O11" s="13">
        <f t="shared" si="5"/>
        <v>7.0567715868361027</v>
      </c>
      <c r="P11" s="13"/>
      <c r="Q11" s="13">
        <f t="shared" si="6"/>
        <v>1.2666610094192872</v>
      </c>
      <c r="R11" s="13">
        <f t="shared" si="0"/>
        <v>3.11195255506034</v>
      </c>
      <c r="S11" s="13">
        <f t="shared" si="0"/>
        <v>1.4067404939382431</v>
      </c>
      <c r="U11" s="10">
        <f t="shared" si="7"/>
        <v>2.378259499472939E-2</v>
      </c>
      <c r="V11" s="10">
        <f t="shared" si="8"/>
        <v>2.3782594994729386E-2</v>
      </c>
      <c r="W11" s="10">
        <f t="shared" si="9"/>
        <v>2.3782594994729386E-2</v>
      </c>
      <c r="Y11">
        <f t="shared" si="10"/>
        <v>51.99333899058071</v>
      </c>
      <c r="Z11">
        <f t="shared" si="11"/>
        <v>127.73804744493965</v>
      </c>
      <c r="AA11">
        <f t="shared" si="12"/>
        <v>57.743259506061754</v>
      </c>
      <c r="AB11">
        <v>9.44</v>
      </c>
      <c r="AC11">
        <f>Y11/GGDP!$G11</f>
        <v>0.69883520148629985</v>
      </c>
      <c r="AD11">
        <f>Z11/GGDP!$G11</f>
        <v>1.7169092398513393</v>
      </c>
      <c r="AE11">
        <f>AA11/GGDP!$G11</f>
        <v>0.77611907938255043</v>
      </c>
      <c r="AF11">
        <f>AB11/GGDP!$G11</f>
        <v>0.12688172043010751</v>
      </c>
      <c r="AI11">
        <v>2003</v>
      </c>
      <c r="AJ11">
        <v>53.26</v>
      </c>
      <c r="AK11" s="5">
        <f>AJ11/GGDP!G11</f>
        <v>0.7158602150537634</v>
      </c>
      <c r="AM11">
        <v>123.81</v>
      </c>
      <c r="AN11" s="4">
        <f t="shared" si="13"/>
        <v>70.550000000000011</v>
      </c>
      <c r="AO11" s="6">
        <f>AM11/GGDP!G11</f>
        <v>1.6641129032258064</v>
      </c>
      <c r="AP11" s="13">
        <f t="shared" si="14"/>
        <v>2.3246338715734134</v>
      </c>
      <c r="AQ11">
        <v>59.15</v>
      </c>
      <c r="AR11" s="6">
        <f>AQ11/GGDP!G11</f>
        <v>0.79502688172043001</v>
      </c>
      <c r="AT11">
        <v>2003</v>
      </c>
      <c r="AU11">
        <v>95.32</v>
      </c>
      <c r="AV11">
        <f t="shared" si="15"/>
        <v>36.169999999999995</v>
      </c>
      <c r="AW11" s="6">
        <f>AU11/GGDP!G11</f>
        <v>1.2811827956989246</v>
      </c>
      <c r="AX11">
        <f t="shared" si="16"/>
        <v>1.6114961961115806</v>
      </c>
      <c r="AY11">
        <v>130.85</v>
      </c>
      <c r="AZ11" s="8">
        <f>AY11/GGDP!G11</f>
        <v>1.7587365591397848</v>
      </c>
      <c r="BB11">
        <v>2003</v>
      </c>
      <c r="BC11">
        <v>147.96</v>
      </c>
      <c r="BD11">
        <f t="shared" si="17"/>
        <v>17.110000000000014</v>
      </c>
      <c r="BE11" s="4">
        <f>BC11/GGDP!G11</f>
        <v>1.9887096774193549</v>
      </c>
      <c r="BF11">
        <f t="shared" si="18"/>
        <v>1.130760412686282</v>
      </c>
      <c r="BH11">
        <v>9.44</v>
      </c>
      <c r="BK11">
        <v>12.91</v>
      </c>
      <c r="BL11">
        <f t="shared" si="19"/>
        <v>3.4700000000000006</v>
      </c>
      <c r="BM11" s="8">
        <f>BK11/GGDP!G11</f>
        <v>0.17352150537634409</v>
      </c>
      <c r="BO11">
        <f t="shared" si="20"/>
        <v>1.3675847457627119</v>
      </c>
    </row>
    <row r="12" spans="1:70" x14ac:dyDescent="0.35">
      <c r="A12">
        <v>5</v>
      </c>
      <c r="B12">
        <v>2004</v>
      </c>
      <c r="C12">
        <v>0.18079170656013732</v>
      </c>
      <c r="D12">
        <v>0.43794776981742545</v>
      </c>
      <c r="E12">
        <v>0.20056786292053219</v>
      </c>
      <c r="F12">
        <f t="shared" si="1"/>
        <v>0.81930733929809496</v>
      </c>
      <c r="G12">
        <v>3.0823236326576828E-2</v>
      </c>
      <c r="H12" s="6">
        <v>2.5000000000000001E-2</v>
      </c>
      <c r="I12" s="6">
        <v>2.9411764705882353E-2</v>
      </c>
      <c r="J12" s="6">
        <v>3.1746031746031744E-2</v>
      </c>
      <c r="L12" s="13">
        <f t="shared" si="2"/>
        <v>1.369</v>
      </c>
      <c r="M12" s="13">
        <f t="shared" si="3"/>
        <v>3.901470588235294</v>
      </c>
      <c r="N12" s="13">
        <f t="shared" si="4"/>
        <v>1.9285714285714284</v>
      </c>
      <c r="O12" s="13">
        <f t="shared" si="5"/>
        <v>7.1990420168067217</v>
      </c>
      <c r="P12" s="13"/>
      <c r="Q12" s="13">
        <f t="shared" si="6"/>
        <v>1.30152709181662</v>
      </c>
      <c r="R12" s="13">
        <f t="shared" si="0"/>
        <v>3.1528043960824443</v>
      </c>
      <c r="S12" s="13">
        <f t="shared" si="0"/>
        <v>1.4438964723860421</v>
      </c>
      <c r="U12" s="10">
        <f t="shared" si="7"/>
        <v>2.3767843166848431E-2</v>
      </c>
      <c r="V12" s="10">
        <f t="shared" si="8"/>
        <v>2.3767843166848431E-2</v>
      </c>
      <c r="W12" s="10">
        <f t="shared" si="9"/>
        <v>2.3767843166848431E-2</v>
      </c>
      <c r="Y12">
        <f t="shared" si="10"/>
        <v>53.458472908183374</v>
      </c>
      <c r="Z12">
        <f t="shared" si="11"/>
        <v>129.49719560391756</v>
      </c>
      <c r="AA12">
        <f t="shared" si="12"/>
        <v>59.306103527613956</v>
      </c>
      <c r="AB12">
        <v>9.9499999999999993</v>
      </c>
      <c r="AC12">
        <f>Y12/GGDP!$G12</f>
        <v>0.683787067129488</v>
      </c>
      <c r="AD12">
        <f>Z12/GGDP!$G12</f>
        <v>1.6563979995384694</v>
      </c>
      <c r="AE12">
        <f>AA12/GGDP!$G12</f>
        <v>0.7585840819597589</v>
      </c>
      <c r="AF12">
        <f>AB12/GGDP!$G12</f>
        <v>0.12727040163724737</v>
      </c>
      <c r="AI12">
        <v>2004</v>
      </c>
      <c r="AJ12">
        <v>54.76</v>
      </c>
      <c r="AK12" s="5">
        <f>AJ12/GGDP!G12</f>
        <v>0.70043489383474022</v>
      </c>
      <c r="AM12">
        <v>127.59</v>
      </c>
      <c r="AN12" s="4">
        <f t="shared" si="13"/>
        <v>72.830000000000013</v>
      </c>
      <c r="AO12" s="6">
        <f>AM12/GGDP!G12</f>
        <v>1.6320030698388333</v>
      </c>
      <c r="AP12" s="13">
        <f t="shared" si="14"/>
        <v>2.3299853907962018</v>
      </c>
      <c r="AQ12">
        <v>60.75</v>
      </c>
      <c r="AR12" s="6">
        <f>AQ12/GGDP!G12</f>
        <v>0.77705295471987712</v>
      </c>
      <c r="AT12">
        <v>2004</v>
      </c>
      <c r="AU12">
        <v>97.99</v>
      </c>
      <c r="AV12">
        <f t="shared" si="15"/>
        <v>37.239999999999995</v>
      </c>
      <c r="AW12" s="6">
        <f>AU12/GGDP!G12</f>
        <v>1.2533896137119467</v>
      </c>
      <c r="AX12">
        <f t="shared" si="16"/>
        <v>1.6130041152263375</v>
      </c>
      <c r="AY12">
        <v>132.65</v>
      </c>
      <c r="AZ12" s="8">
        <f>AY12/GGDP!G12</f>
        <v>1.696725505244308</v>
      </c>
      <c r="BB12">
        <v>2004</v>
      </c>
      <c r="BC12">
        <v>149.4</v>
      </c>
      <c r="BD12">
        <f t="shared" si="17"/>
        <v>16.75</v>
      </c>
      <c r="BE12" s="4">
        <f>BC12/GGDP!G12</f>
        <v>1.9109746738296238</v>
      </c>
      <c r="BF12">
        <f t="shared" si="18"/>
        <v>1.1262721447418018</v>
      </c>
      <c r="BH12">
        <v>9.9499999999999993</v>
      </c>
      <c r="BK12">
        <v>13.61</v>
      </c>
      <c r="BL12">
        <f t="shared" si="19"/>
        <v>3.66</v>
      </c>
      <c r="BM12" s="8">
        <f>BK12/GGDP!G12</f>
        <v>0.17408544384753133</v>
      </c>
      <c r="BO12">
        <f t="shared" si="20"/>
        <v>1.3678391959798994</v>
      </c>
    </row>
    <row r="13" spans="1:70" x14ac:dyDescent="0.35">
      <c r="A13">
        <v>6</v>
      </c>
      <c r="B13">
        <v>2005</v>
      </c>
      <c r="C13">
        <v>0.18348771907174907</v>
      </c>
      <c r="D13">
        <v>0.43291482425846439</v>
      </c>
      <c r="E13">
        <v>0.20214311073814678</v>
      </c>
      <c r="F13">
        <f t="shared" si="1"/>
        <v>0.81854565406836022</v>
      </c>
      <c r="G13">
        <v>3.1763975705989274E-2</v>
      </c>
      <c r="H13" s="6">
        <v>2.4390243902439025E-2</v>
      </c>
      <c r="I13" s="6">
        <v>2.9411764705882353E-2</v>
      </c>
      <c r="J13" s="6">
        <v>3.1746031746031744E-2</v>
      </c>
      <c r="L13" s="13">
        <f t="shared" si="2"/>
        <v>1.3865853658536587</v>
      </c>
      <c r="M13" s="13">
        <f t="shared" si="3"/>
        <v>3.9449999999999998</v>
      </c>
      <c r="N13" s="13">
        <f t="shared" si="4"/>
        <v>1.9882539682539682</v>
      </c>
      <c r="O13" s="13">
        <f t="shared" si="5"/>
        <v>7.3198393341076269</v>
      </c>
      <c r="P13" s="13"/>
      <c r="Q13" s="13">
        <f t="shared" si="6"/>
        <v>1.343100623387079</v>
      </c>
      <c r="R13" s="13">
        <f t="shared" si="0"/>
        <v>3.1688669589253982</v>
      </c>
      <c r="S13" s="13">
        <f t="shared" si="0"/>
        <v>1.4796550930999606</v>
      </c>
      <c r="U13" s="10">
        <f t="shared" si="7"/>
        <v>2.3625340780775356E-2</v>
      </c>
      <c r="V13" s="10">
        <f t="shared" si="8"/>
        <v>2.3625340780775356E-2</v>
      </c>
      <c r="W13" s="10">
        <f t="shared" si="9"/>
        <v>2.3625340780775356E-2</v>
      </c>
      <c r="Y13">
        <f t="shared" si="10"/>
        <v>55.506899376612921</v>
      </c>
      <c r="Z13">
        <f t="shared" si="11"/>
        <v>130.96113304107459</v>
      </c>
      <c r="AA13">
        <f t="shared" si="12"/>
        <v>61.150344906900038</v>
      </c>
      <c r="AB13">
        <v>10.48</v>
      </c>
      <c r="AC13">
        <f>Y13/GGDP!$G13</f>
        <v>0.6792327383334914</v>
      </c>
      <c r="AD13">
        <f>Z13/GGDP!$G13</f>
        <v>1.602559141471789</v>
      </c>
      <c r="AE13">
        <f>AA13/GGDP!$G13</f>
        <v>0.74829105368208559</v>
      </c>
      <c r="AF13">
        <f>AB13/GGDP!$G13</f>
        <v>0.12824278022515909</v>
      </c>
      <c r="AI13">
        <v>2005</v>
      </c>
      <c r="AJ13">
        <v>56.85</v>
      </c>
      <c r="AK13" s="5">
        <f>AJ13/GGDP!G13</f>
        <v>0.69566813509544789</v>
      </c>
      <c r="AM13">
        <v>130.91999999999999</v>
      </c>
      <c r="AN13" s="4">
        <f t="shared" si="13"/>
        <v>74.069999999999993</v>
      </c>
      <c r="AO13" s="6">
        <f>AM13/GGDP!G13</f>
        <v>1.6020558002936856</v>
      </c>
      <c r="AP13" s="13">
        <f t="shared" si="14"/>
        <v>2.3029023746701842</v>
      </c>
      <c r="AQ13">
        <v>62.63</v>
      </c>
      <c r="AR13" s="6">
        <f>AQ13/GGDP!G13</f>
        <v>0.766397454723446</v>
      </c>
      <c r="AT13">
        <v>2005</v>
      </c>
      <c r="AU13">
        <v>101.17</v>
      </c>
      <c r="AV13">
        <f t="shared" si="15"/>
        <v>38.54</v>
      </c>
      <c r="AW13" s="6">
        <f>AU13/GGDP!G13</f>
        <v>1.2380078316201664</v>
      </c>
      <c r="AX13">
        <f t="shared" si="16"/>
        <v>1.6153600510937249</v>
      </c>
      <c r="AY13">
        <v>134.13</v>
      </c>
      <c r="AZ13" s="8">
        <f>AY13/GGDP!G13</f>
        <v>1.6413362701908958</v>
      </c>
      <c r="BB13">
        <v>2005</v>
      </c>
      <c r="BC13">
        <v>150.63</v>
      </c>
      <c r="BD13">
        <f t="shared" si="17"/>
        <v>16.5</v>
      </c>
      <c r="BE13" s="4">
        <f>BC13/GGDP!G13</f>
        <v>1.843245227606461</v>
      </c>
      <c r="BF13">
        <f t="shared" si="18"/>
        <v>1.1230149854618654</v>
      </c>
      <c r="BH13">
        <v>10.48</v>
      </c>
      <c r="BK13">
        <v>14.33</v>
      </c>
      <c r="BL13">
        <f t="shared" si="19"/>
        <v>3.8499999999999996</v>
      </c>
      <c r="BM13" s="8">
        <f>BK13/GGDP!G13</f>
        <v>0.17535487028879099</v>
      </c>
      <c r="BO13">
        <f t="shared" si="20"/>
        <v>1.3673664122137403</v>
      </c>
    </row>
    <row r="14" spans="1:70" x14ac:dyDescent="0.35">
      <c r="A14">
        <v>7</v>
      </c>
      <c r="B14">
        <v>2006</v>
      </c>
      <c r="C14">
        <v>0.18506022576779971</v>
      </c>
      <c r="D14">
        <v>0.42864350129280443</v>
      </c>
      <c r="E14">
        <v>0.20397931512896514</v>
      </c>
      <c r="F14">
        <f t="shared" si="1"/>
        <v>0.81768304218956933</v>
      </c>
      <c r="G14">
        <v>3.2551491131180561E-2</v>
      </c>
      <c r="H14" s="6">
        <v>2.6315789473684209E-2</v>
      </c>
      <c r="I14" s="6">
        <v>2.9411764705882353E-2</v>
      </c>
      <c r="J14" s="6">
        <v>3.1746031746031744E-2</v>
      </c>
      <c r="L14" s="13">
        <f t="shared" si="2"/>
        <v>1.5444736842105262</v>
      </c>
      <c r="M14" s="13">
        <f t="shared" si="3"/>
        <v>3.9982352941176469</v>
      </c>
      <c r="N14" s="13">
        <f t="shared" si="4"/>
        <v>2.0536507936507933</v>
      </c>
      <c r="O14" s="13">
        <f t="shared" si="5"/>
        <v>7.5963597719789666</v>
      </c>
      <c r="P14" s="13"/>
      <c r="Q14" s="13">
        <f t="shared" si="6"/>
        <v>1.4057840544158591</v>
      </c>
      <c r="R14" s="13">
        <f t="shared" si="0"/>
        <v>3.2561302497408739</v>
      </c>
      <c r="S14" s="13">
        <f t="shared" si="0"/>
        <v>1.5495002637614914</v>
      </c>
      <c r="U14" s="10">
        <f t="shared" si="7"/>
        <v>2.3952701557605368E-2</v>
      </c>
      <c r="V14" s="10">
        <f t="shared" si="8"/>
        <v>2.3952701557605371E-2</v>
      </c>
      <c r="W14" s="10">
        <f t="shared" si="9"/>
        <v>2.3952701557605371E-2</v>
      </c>
      <c r="Y14">
        <f t="shared" si="10"/>
        <v>57.284215945584144</v>
      </c>
      <c r="Z14">
        <f t="shared" si="11"/>
        <v>132.68386975025913</v>
      </c>
      <c r="AA14">
        <f t="shared" si="12"/>
        <v>63.14049973623851</v>
      </c>
      <c r="AB14">
        <v>11</v>
      </c>
      <c r="AC14">
        <f>Y14/GGDP!$G14</f>
        <v>0.66710394719441179</v>
      </c>
      <c r="AD14">
        <f>Z14/GGDP!$G14</f>
        <v>1.5451714190084911</v>
      </c>
      <c r="AE14">
        <f>AA14/GGDP!$G14</f>
        <v>0.73530336248094219</v>
      </c>
      <c r="AF14">
        <f>AB14/GGDP!$G14</f>
        <v>0.12810061721206475</v>
      </c>
      <c r="AI14">
        <v>2006</v>
      </c>
      <c r="AJ14">
        <v>58.69</v>
      </c>
      <c r="AK14" s="5">
        <f>AJ14/GGDP!G14</f>
        <v>0.68347502037964358</v>
      </c>
      <c r="AM14">
        <v>133.66999999999999</v>
      </c>
      <c r="AN14" s="4">
        <f t="shared" si="13"/>
        <v>74.97999999999999</v>
      </c>
      <c r="AO14" s="6">
        <f>AM14/GGDP!G14</f>
        <v>1.5566554093396994</v>
      </c>
      <c r="AP14" s="13">
        <f t="shared" si="14"/>
        <v>2.2775600613392402</v>
      </c>
      <c r="AQ14">
        <v>64.69</v>
      </c>
      <c r="AR14" s="6">
        <f>AQ14/GGDP!G14</f>
        <v>0.75334808431349709</v>
      </c>
      <c r="AT14">
        <v>2006</v>
      </c>
      <c r="AU14">
        <v>104.7</v>
      </c>
      <c r="AV14">
        <f t="shared" si="15"/>
        <v>40.010000000000005</v>
      </c>
      <c r="AW14" s="6">
        <f>AU14/GGDP!G14</f>
        <v>1.2192849656457436</v>
      </c>
      <c r="AX14">
        <f t="shared" si="16"/>
        <v>1.6184881743700728</v>
      </c>
      <c r="AY14">
        <v>135.94</v>
      </c>
      <c r="AZ14" s="8">
        <f>AY14/GGDP!G14</f>
        <v>1.5830907185280074</v>
      </c>
      <c r="BB14">
        <v>2006</v>
      </c>
      <c r="BC14">
        <v>153.06</v>
      </c>
      <c r="BD14">
        <f t="shared" si="17"/>
        <v>17.120000000000005</v>
      </c>
      <c r="BE14" s="4">
        <f>BC14/GGDP!G14</f>
        <v>1.7824618609526026</v>
      </c>
      <c r="BF14">
        <f t="shared" si="18"/>
        <v>1.1259379137854937</v>
      </c>
      <c r="BH14">
        <v>11</v>
      </c>
      <c r="BK14">
        <v>15.03</v>
      </c>
      <c r="BL14">
        <f t="shared" si="19"/>
        <v>4.0299999999999994</v>
      </c>
      <c r="BM14" s="8">
        <f>BK14/GGDP!G14</f>
        <v>0.17503202515430299</v>
      </c>
      <c r="BO14">
        <f t="shared" si="20"/>
        <v>1.3663636363636362</v>
      </c>
    </row>
    <row r="15" spans="1:70" x14ac:dyDescent="0.35">
      <c r="A15">
        <v>8</v>
      </c>
      <c r="B15">
        <v>2007</v>
      </c>
      <c r="C15">
        <v>0.18532948828077064</v>
      </c>
      <c r="D15">
        <v>0.4267087986255983</v>
      </c>
      <c r="E15">
        <v>0.20542397840225793</v>
      </c>
      <c r="F15">
        <f t="shared" si="1"/>
        <v>0.81746226530862687</v>
      </c>
      <c r="G15">
        <v>3.3127515647061304E-2</v>
      </c>
      <c r="H15" s="6">
        <v>2.7397260273972601E-2</v>
      </c>
      <c r="I15" s="6">
        <v>3.125E-2</v>
      </c>
      <c r="J15" s="6">
        <v>3.3333333333333333E-2</v>
      </c>
      <c r="L15" s="13">
        <f t="shared" si="2"/>
        <v>1.6550684931506847</v>
      </c>
      <c r="M15" s="13">
        <f t="shared" si="3"/>
        <v>4.3465625000000001</v>
      </c>
      <c r="N15" s="13">
        <f t="shared" si="4"/>
        <v>2.2319999999999998</v>
      </c>
      <c r="O15" s="13">
        <f t="shared" si="5"/>
        <v>8.233630993150685</v>
      </c>
      <c r="P15" s="13"/>
      <c r="Q15" s="13">
        <f t="shared" si="6"/>
        <v>1.5259346186533098</v>
      </c>
      <c r="R15" s="13">
        <f t="shared" si="0"/>
        <v>3.5133627894138204</v>
      </c>
      <c r="S15" s="13">
        <f t="shared" si="0"/>
        <v>1.6913852353091479</v>
      </c>
      <c r="U15" s="10">
        <f t="shared" si="7"/>
        <v>2.5259636130662306E-2</v>
      </c>
      <c r="V15" s="10">
        <f t="shared" si="8"/>
        <v>2.5259636130662306E-2</v>
      </c>
      <c r="W15" s="10">
        <f t="shared" si="9"/>
        <v>2.5259636130662306E-2</v>
      </c>
      <c r="Y15">
        <f t="shared" si="10"/>
        <v>58.884065381346687</v>
      </c>
      <c r="Z15">
        <f t="shared" si="11"/>
        <v>135.5766372105862</v>
      </c>
      <c r="AA15">
        <f t="shared" si="12"/>
        <v>65.268614764690852</v>
      </c>
      <c r="AB15">
        <v>11.51</v>
      </c>
      <c r="AC15">
        <f>Y15/GGDP!$G15</f>
        <v>0.65231046174085172</v>
      </c>
      <c r="AD15">
        <f>Z15/GGDP!$G15</f>
        <v>1.5019013759896556</v>
      </c>
      <c r="AE15">
        <f>AA15/GGDP!$G15</f>
        <v>0.72303771756608903</v>
      </c>
      <c r="AF15">
        <f>AB15/GGDP!$G15</f>
        <v>0.12750636977955024</v>
      </c>
      <c r="AI15">
        <v>2007</v>
      </c>
      <c r="AJ15">
        <v>60.41</v>
      </c>
      <c r="AK15" s="5">
        <f>AJ15/GGDP!G15</f>
        <v>0.66921457848676191</v>
      </c>
      <c r="AM15">
        <v>137.38</v>
      </c>
      <c r="AN15" s="4">
        <f t="shared" si="13"/>
        <v>76.97</v>
      </c>
      <c r="AO15" s="6">
        <f>AM15/GGDP!G15</f>
        <v>1.5218788080203833</v>
      </c>
      <c r="AP15" s="13">
        <f t="shared" si="14"/>
        <v>2.2741268001986428</v>
      </c>
      <c r="AQ15">
        <v>66.959999999999994</v>
      </c>
      <c r="AR15" s="6">
        <f>AQ15/GGDP!G15</f>
        <v>0.74177467597208369</v>
      </c>
      <c r="AT15">
        <v>2007</v>
      </c>
      <c r="AU15">
        <v>108.3</v>
      </c>
      <c r="AV15">
        <f t="shared" si="15"/>
        <v>41.34</v>
      </c>
      <c r="AW15" s="6">
        <f>AU15/GGDP!G15</f>
        <v>1.1997341309405118</v>
      </c>
      <c r="AX15">
        <f t="shared" si="16"/>
        <v>1.6173835125448031</v>
      </c>
      <c r="AY15">
        <v>139.09</v>
      </c>
      <c r="AZ15" s="8">
        <f>AY15/GGDP!G15</f>
        <v>1.5408219785089179</v>
      </c>
      <c r="BB15">
        <v>2007</v>
      </c>
      <c r="BC15">
        <v>156.5</v>
      </c>
      <c r="BD15">
        <f t="shared" si="17"/>
        <v>17.409999999999997</v>
      </c>
      <c r="BE15" s="4">
        <f>BC15/GGDP!G15</f>
        <v>1.7336878254126511</v>
      </c>
      <c r="BF15">
        <f t="shared" si="18"/>
        <v>1.1251707527500179</v>
      </c>
      <c r="BH15">
        <v>11.51</v>
      </c>
      <c r="BK15">
        <v>15.72</v>
      </c>
      <c r="BL15">
        <f t="shared" si="19"/>
        <v>4.2100000000000009</v>
      </c>
      <c r="BM15" s="8">
        <f>BK15/GGDP!G15</f>
        <v>0.17414423396477235</v>
      </c>
      <c r="BO15">
        <f t="shared" si="20"/>
        <v>1.3657688966116421</v>
      </c>
    </row>
    <row r="16" spans="1:70" x14ac:dyDescent="0.35">
      <c r="A16">
        <v>9</v>
      </c>
      <c r="B16">
        <v>2008</v>
      </c>
      <c r="C16">
        <v>0.18576248917555019</v>
      </c>
      <c r="D16">
        <v>0.42485592284033563</v>
      </c>
      <c r="E16">
        <v>0.20684403834094778</v>
      </c>
      <c r="F16">
        <f t="shared" si="1"/>
        <v>0.81746245035683363</v>
      </c>
      <c r="G16">
        <v>3.3669135599827656E-2</v>
      </c>
      <c r="H16" s="6">
        <v>3.0303030303030304E-2</v>
      </c>
      <c r="I16" s="6">
        <v>3.3333333333333333E-2</v>
      </c>
      <c r="J16" s="6">
        <v>3.3898305084745763E-2</v>
      </c>
      <c r="L16" s="13">
        <f t="shared" si="2"/>
        <v>1.8851515151515152</v>
      </c>
      <c r="M16" s="13">
        <f t="shared" si="3"/>
        <v>4.7426666666666666</v>
      </c>
      <c r="N16" s="13">
        <f t="shared" si="4"/>
        <v>2.3481355932203387</v>
      </c>
      <c r="O16" s="13">
        <f t="shared" si="5"/>
        <v>8.9759537750385192</v>
      </c>
      <c r="P16" s="13"/>
      <c r="Q16" s="13">
        <f t="shared" si="6"/>
        <v>1.6673955159758318</v>
      </c>
      <c r="R16" s="13">
        <f t="shared" si="0"/>
        <v>3.8134871244661843</v>
      </c>
      <c r="S16" s="13">
        <f t="shared" si="0"/>
        <v>1.8566225267906424</v>
      </c>
      <c r="U16" s="10">
        <f t="shared" si="7"/>
        <v>2.6802692749973184E-2</v>
      </c>
      <c r="V16" s="10">
        <f t="shared" si="8"/>
        <v>2.680269274997318E-2</v>
      </c>
      <c r="W16" s="10">
        <f t="shared" si="9"/>
        <v>2.6802692749973184E-2</v>
      </c>
      <c r="Y16">
        <f t="shared" si="10"/>
        <v>60.542604484024167</v>
      </c>
      <c r="Z16">
        <f t="shared" si="11"/>
        <v>138.46651287553382</v>
      </c>
      <c r="AA16">
        <f t="shared" si="12"/>
        <v>67.413377473209351</v>
      </c>
      <c r="AB16">
        <v>12.02</v>
      </c>
      <c r="AC16">
        <f>Y16/GGDP!$G16</f>
        <v>0.65296165319266786</v>
      </c>
      <c r="AD16">
        <f>Z16/GGDP!$G16</f>
        <v>1.4933834434375952</v>
      </c>
      <c r="AE16">
        <f>AA16/GGDP!$G16</f>
        <v>0.72706403659630447</v>
      </c>
      <c r="AF16">
        <f>AB16/GGDP!$G16</f>
        <v>0.12963761863675582</v>
      </c>
      <c r="AI16">
        <v>2008</v>
      </c>
      <c r="AJ16">
        <v>62.21</v>
      </c>
      <c r="AK16" s="5">
        <f>AJ16/GGDP!G16</f>
        <v>0.67094477998274371</v>
      </c>
      <c r="AM16">
        <v>140.74</v>
      </c>
      <c r="AN16" s="4">
        <f t="shared" si="13"/>
        <v>78.53</v>
      </c>
      <c r="AO16" s="6">
        <f>AM16/GGDP!G16</f>
        <v>1.5179033649698017</v>
      </c>
      <c r="AP16" s="13">
        <f t="shared" si="14"/>
        <v>2.2623372448159462</v>
      </c>
      <c r="AQ16">
        <v>69.27</v>
      </c>
      <c r="AR16" s="6">
        <f>AQ16/GGDP!G16</f>
        <v>0.7470880069025021</v>
      </c>
      <c r="AT16">
        <v>2008</v>
      </c>
      <c r="AU16">
        <v>111.89</v>
      </c>
      <c r="AV16">
        <f t="shared" si="15"/>
        <v>42.620000000000005</v>
      </c>
      <c r="AW16" s="6">
        <f>AU16/GGDP!G16</f>
        <v>1.2067515099223469</v>
      </c>
      <c r="AX16">
        <f t="shared" si="16"/>
        <v>1.6152735672008085</v>
      </c>
      <c r="AY16">
        <v>142.28</v>
      </c>
      <c r="AZ16" s="8">
        <f>AY16/GGDP!G16</f>
        <v>1.5345125107851596</v>
      </c>
      <c r="BB16">
        <v>2008</v>
      </c>
      <c r="BC16">
        <v>160.31</v>
      </c>
      <c r="BD16">
        <f t="shared" si="17"/>
        <v>18.03</v>
      </c>
      <c r="BE16" s="4">
        <f>BC16/GGDP!G16</f>
        <v>1.7289689387402933</v>
      </c>
      <c r="BF16">
        <f t="shared" si="18"/>
        <v>1.1267219567050886</v>
      </c>
      <c r="BH16">
        <v>12.02</v>
      </c>
      <c r="BK16">
        <v>16.41</v>
      </c>
      <c r="BL16">
        <f t="shared" si="19"/>
        <v>4.3900000000000006</v>
      </c>
      <c r="BM16" s="8">
        <f>BK16/GGDP!G16</f>
        <v>0.17698446937014667</v>
      </c>
      <c r="BO16">
        <f t="shared" si="20"/>
        <v>1.3652246256239602</v>
      </c>
    </row>
    <row r="17" spans="1:67" x14ac:dyDescent="0.35">
      <c r="A17">
        <v>10</v>
      </c>
      <c r="B17">
        <v>2009</v>
      </c>
      <c r="C17">
        <v>0.18561804335090804</v>
      </c>
      <c r="D17">
        <v>0.42439953134153485</v>
      </c>
      <c r="E17">
        <v>0.20717633274751027</v>
      </c>
      <c r="F17">
        <f t="shared" si="1"/>
        <v>0.81719390743995313</v>
      </c>
      <c r="G17">
        <v>3.4316979462112519E-2</v>
      </c>
      <c r="H17" s="6">
        <v>2.9411764705882353E-2</v>
      </c>
      <c r="I17" s="6">
        <v>3.3333333333333333E-2</v>
      </c>
      <c r="J17" s="6">
        <v>3.3333333333333333E-2</v>
      </c>
      <c r="L17" s="13">
        <f t="shared" si="2"/>
        <v>1.8638235294117647</v>
      </c>
      <c r="M17" s="13">
        <f t="shared" si="3"/>
        <v>4.8296666666666663</v>
      </c>
      <c r="N17" s="13">
        <f t="shared" si="4"/>
        <v>2.3576666666666668</v>
      </c>
      <c r="O17" s="13">
        <f t="shared" si="5"/>
        <v>9.0511568627450973</v>
      </c>
      <c r="P17" s="13"/>
      <c r="Q17" s="13">
        <f t="shared" si="6"/>
        <v>1.6800580269248881</v>
      </c>
      <c r="R17" s="13">
        <f t="shared" si="0"/>
        <v>3.8413067306477364</v>
      </c>
      <c r="S17" s="13">
        <f t="shared" si="0"/>
        <v>1.8751854859459893</v>
      </c>
      <c r="U17" s="10">
        <f t="shared" si="7"/>
        <v>2.6511883019171345E-2</v>
      </c>
      <c r="V17" s="10">
        <f t="shared" si="8"/>
        <v>2.6511883019171349E-2</v>
      </c>
      <c r="W17" s="10">
        <f t="shared" si="9"/>
        <v>2.6511883019171345E-2</v>
      </c>
      <c r="Y17">
        <f t="shared" si="10"/>
        <v>61.689941973075115</v>
      </c>
      <c r="Z17">
        <f t="shared" si="11"/>
        <v>141.04869326935224</v>
      </c>
      <c r="AA17">
        <f t="shared" si="12"/>
        <v>68.854814514054013</v>
      </c>
      <c r="AB17">
        <v>12.51</v>
      </c>
      <c r="AC17">
        <f>Y17/GGDP!$G17</f>
        <v>0.67017862002254336</v>
      </c>
      <c r="AD17">
        <f>Z17/GGDP!$G17</f>
        <v>1.5323051957561351</v>
      </c>
      <c r="AE17">
        <f>AA17/GGDP!$G17</f>
        <v>0.74801536680123859</v>
      </c>
      <c r="AF17">
        <f>AB17/GGDP!$G17</f>
        <v>0.13590439978272678</v>
      </c>
      <c r="AI17">
        <v>2009</v>
      </c>
      <c r="AJ17">
        <v>63.37</v>
      </c>
      <c r="AK17" s="5">
        <f>AJ17/GGDP!G17</f>
        <v>0.68843020097772945</v>
      </c>
      <c r="AM17">
        <v>142.59</v>
      </c>
      <c r="AN17" s="4">
        <f t="shared" si="13"/>
        <v>79.22</v>
      </c>
      <c r="AO17" s="6">
        <f>AM17/GGDP!G17</f>
        <v>1.5490494296577948</v>
      </c>
      <c r="AP17" s="13">
        <f t="shared" si="14"/>
        <v>2.2501183525327444</v>
      </c>
      <c r="AQ17">
        <v>70.73</v>
      </c>
      <c r="AR17" s="6">
        <f>AQ17/GGDP!G17</f>
        <v>0.76838674633351445</v>
      </c>
      <c r="AT17">
        <v>2009</v>
      </c>
      <c r="AU17">
        <v>114.54</v>
      </c>
      <c r="AV17">
        <f t="shared" si="15"/>
        <v>43.81</v>
      </c>
      <c r="AW17" s="6">
        <f>AU17/GGDP!G17</f>
        <v>1.2443237370994027</v>
      </c>
      <c r="AX17">
        <f t="shared" si="16"/>
        <v>1.6193977095998868</v>
      </c>
      <c r="AY17">
        <v>144.88999999999999</v>
      </c>
      <c r="AZ17" s="8">
        <f>AY17/GGDP!G17</f>
        <v>1.5740358500814773</v>
      </c>
      <c r="BB17">
        <v>2009</v>
      </c>
      <c r="BC17">
        <v>163.98</v>
      </c>
      <c r="BD17">
        <f t="shared" si="17"/>
        <v>19.090000000000003</v>
      </c>
      <c r="BE17" s="4">
        <f>BC17/GGDP!G17</f>
        <v>1.7814231395980444</v>
      </c>
      <c r="BF17">
        <f t="shared" si="18"/>
        <v>1.1317551245772655</v>
      </c>
      <c r="BH17">
        <v>12.51</v>
      </c>
      <c r="BK17">
        <v>17.059999999999999</v>
      </c>
      <c r="BL17">
        <f t="shared" si="19"/>
        <v>4.5499999999999989</v>
      </c>
      <c r="BM17" s="8">
        <f>BK17/GGDP!G17</f>
        <v>0.18533405757740357</v>
      </c>
      <c r="BO17">
        <f t="shared" si="20"/>
        <v>1.3637090327737809</v>
      </c>
    </row>
    <row r="18" spans="1:67" x14ac:dyDescent="0.35">
      <c r="A18">
        <v>11</v>
      </c>
      <c r="B18">
        <v>2010</v>
      </c>
      <c r="C18">
        <v>0.18390605113965058</v>
      </c>
      <c r="D18">
        <v>0.4249681823440935</v>
      </c>
      <c r="E18">
        <v>0.20788499363646884</v>
      </c>
      <c r="F18">
        <f t="shared" si="1"/>
        <v>0.81675922712021287</v>
      </c>
      <c r="G18">
        <v>3.5104119015891319E-2</v>
      </c>
      <c r="H18" s="6">
        <v>3.2786885245901641E-2</v>
      </c>
      <c r="I18" s="6">
        <v>3.4482758620689655E-2</v>
      </c>
      <c r="J18" s="6">
        <v>3.3898305084745763E-2</v>
      </c>
      <c r="L18" s="13">
        <f t="shared" si="2"/>
        <v>2.0845901639344264</v>
      </c>
      <c r="M18" s="13">
        <f t="shared" si="3"/>
        <v>5.0662068965517237</v>
      </c>
      <c r="N18" s="13">
        <f t="shared" si="4"/>
        <v>2.4362711864406781</v>
      </c>
      <c r="O18" s="13">
        <f t="shared" si="5"/>
        <v>9.5870682469268278</v>
      </c>
      <c r="P18" s="13"/>
      <c r="Q18" s="13">
        <f t="shared" si="6"/>
        <v>1.7631198632986456</v>
      </c>
      <c r="R18" s="13">
        <f t="shared" si="0"/>
        <v>4.0741989669052687</v>
      </c>
      <c r="S18" s="13">
        <f t="shared" si="0"/>
        <v>1.9930076215047761</v>
      </c>
      <c r="U18" s="10">
        <f t="shared" si="7"/>
        <v>2.7730730784816696E-2</v>
      </c>
      <c r="V18" s="10">
        <f t="shared" si="8"/>
        <v>2.7730730784816696E-2</v>
      </c>
      <c r="W18" s="10">
        <f t="shared" si="9"/>
        <v>2.7730730784816696E-2</v>
      </c>
      <c r="Y18">
        <f t="shared" si="10"/>
        <v>61.81688013670135</v>
      </c>
      <c r="Z18">
        <f t="shared" si="11"/>
        <v>142.84580103309472</v>
      </c>
      <c r="AA18">
        <f t="shared" si="12"/>
        <v>69.876992378495231</v>
      </c>
      <c r="AB18">
        <v>12.96</v>
      </c>
      <c r="AC18">
        <f>Y18/GGDP!$G18</f>
        <v>0.63906626834179003</v>
      </c>
      <c r="AD18">
        <f>Z18/GGDP!$G18</f>
        <v>1.4767476587728183</v>
      </c>
      <c r="AE18">
        <f>AA18/GGDP!$G18</f>
        <v>0.72239214699157683</v>
      </c>
      <c r="AF18">
        <f>AB18/GGDP!$G18</f>
        <v>0.13398118474103174</v>
      </c>
      <c r="AI18">
        <v>2010</v>
      </c>
      <c r="AJ18">
        <v>63.58</v>
      </c>
      <c r="AK18" s="5">
        <f>AJ18/GGDP!G18</f>
        <v>0.65729349736379605</v>
      </c>
      <c r="AM18">
        <v>143.38999999999999</v>
      </c>
      <c r="AN18" s="4">
        <f t="shared" si="13"/>
        <v>79.809999999999988</v>
      </c>
      <c r="AO18" s="6">
        <f>AM18/GGDP!G18</f>
        <v>1.4823736172852267</v>
      </c>
      <c r="AP18" s="13">
        <f t="shared" si="14"/>
        <v>2.2552689525007863</v>
      </c>
      <c r="AQ18">
        <v>71.87</v>
      </c>
      <c r="AR18" s="6">
        <f>AQ18/GGDP!G18</f>
        <v>0.74299596815879254</v>
      </c>
      <c r="AT18">
        <v>2010</v>
      </c>
      <c r="AU18">
        <v>116.17</v>
      </c>
      <c r="AV18">
        <f t="shared" si="15"/>
        <v>44.3</v>
      </c>
      <c r="AW18" s="6">
        <f>AU18/GGDP!G18</f>
        <v>1.2009717771115476</v>
      </c>
      <c r="AX18">
        <f t="shared" si="16"/>
        <v>1.6163907054403783</v>
      </c>
      <c r="AY18">
        <v>146.91999999999999</v>
      </c>
      <c r="AZ18" s="8">
        <f>AY18/GGDP!G18</f>
        <v>1.5188669492401528</v>
      </c>
      <c r="BB18">
        <v>2010</v>
      </c>
      <c r="BC18">
        <v>166.1</v>
      </c>
      <c r="BD18">
        <f t="shared" si="17"/>
        <v>19.180000000000007</v>
      </c>
      <c r="BE18" s="4">
        <f>BC18/GGDP!G18</f>
        <v>1.7171508322133773</v>
      </c>
      <c r="BF18">
        <f t="shared" si="18"/>
        <v>1.1305472365913423</v>
      </c>
      <c r="BH18">
        <v>12.96</v>
      </c>
      <c r="BK18">
        <v>17.649999999999999</v>
      </c>
      <c r="BL18">
        <f t="shared" si="19"/>
        <v>4.6899999999999977</v>
      </c>
      <c r="BM18" s="8">
        <f>BK18/GGDP!G18</f>
        <v>0.18246665977463039</v>
      </c>
      <c r="BO18">
        <f t="shared" si="20"/>
        <v>1.3618827160493825</v>
      </c>
    </row>
    <row r="19" spans="1:67" x14ac:dyDescent="0.35">
      <c r="A19">
        <v>12</v>
      </c>
      <c r="B19">
        <v>2011</v>
      </c>
      <c r="C19">
        <v>0.18307460907568748</v>
      </c>
      <c r="D19">
        <v>0.42455373612963637</v>
      </c>
      <c r="E19">
        <v>0.20875783977069554</v>
      </c>
      <c r="F19">
        <f t="shared" si="1"/>
        <v>0.81638618497601934</v>
      </c>
      <c r="G19">
        <v>3.581337188855456E-2</v>
      </c>
      <c r="Y19">
        <f>(1-U$18)*AJ19</f>
        <v>62.721090557071477</v>
      </c>
      <c r="Z19">
        <f>(1-V$18)*AY19</f>
        <v>145.4514826745914</v>
      </c>
      <c r="AA19">
        <f>(1-W$18)*AQ19</f>
        <v>71.52012744346888</v>
      </c>
      <c r="AB19">
        <v>13.48</v>
      </c>
      <c r="AC19">
        <f>Y19/GGDP!$G19</f>
        <v>0.62433894641719567</v>
      </c>
      <c r="AD19">
        <f>Z19/GGDP!$G19</f>
        <v>1.4478546951482323</v>
      </c>
      <c r="AE19">
        <f>AA19/GGDP!$G19</f>
        <v>0.71192641293518699</v>
      </c>
      <c r="AF19">
        <f>AB19/GGDP!$G19</f>
        <v>0.13418275930718696</v>
      </c>
      <c r="AI19">
        <v>2011</v>
      </c>
      <c r="AJ19">
        <v>64.510000000000005</v>
      </c>
      <c r="AK19" s="5">
        <f>AJ19/GGDP!G19</f>
        <v>0.64214612781206459</v>
      </c>
      <c r="AM19">
        <v>145.80000000000001</v>
      </c>
      <c r="AN19" s="4">
        <f t="shared" si="13"/>
        <v>81.290000000000006</v>
      </c>
      <c r="AO19" s="6">
        <f>AM19/GGDP!G19</f>
        <v>1.4513239100139361</v>
      </c>
      <c r="AP19" s="13">
        <f t="shared" si="14"/>
        <v>2.2601147108975352</v>
      </c>
      <c r="AQ19">
        <v>73.56</v>
      </c>
      <c r="AR19" s="6">
        <f>AQ19/GGDP!G19</f>
        <v>0.73223173402349195</v>
      </c>
      <c r="AT19">
        <v>2011</v>
      </c>
      <c r="AU19">
        <v>118.54</v>
      </c>
      <c r="AV19">
        <f t="shared" si="15"/>
        <v>44.980000000000004</v>
      </c>
      <c r="AW19" s="6">
        <f>AU19/GGDP!G19</f>
        <v>1.1799721282102331</v>
      </c>
      <c r="AX19">
        <f t="shared" si="16"/>
        <v>1.61147362697118</v>
      </c>
      <c r="AY19">
        <v>149.6</v>
      </c>
      <c r="AZ19" s="8">
        <f>AY19/GGDP!G19</f>
        <v>1.4891499104121044</v>
      </c>
      <c r="BB19">
        <v>2011</v>
      </c>
      <c r="BC19">
        <v>168.71</v>
      </c>
      <c r="BD19">
        <f t="shared" si="17"/>
        <v>19.110000000000014</v>
      </c>
      <c r="BE19" s="4">
        <f>BC19/GGDP!G19</f>
        <v>1.6793748755723672</v>
      </c>
      <c r="BF19">
        <f t="shared" si="18"/>
        <v>1.1277406417112301</v>
      </c>
      <c r="BH19">
        <v>13.48</v>
      </c>
      <c r="BK19">
        <v>18.329999999999998</v>
      </c>
      <c r="BL19">
        <f t="shared" si="19"/>
        <v>4.8499999999999979</v>
      </c>
      <c r="BM19" s="8">
        <f>BK19/GGDP!G19</f>
        <v>0.18246068086800715</v>
      </c>
      <c r="BO19">
        <f t="shared" si="20"/>
        <v>1.3597922848664687</v>
      </c>
    </row>
    <row r="20" spans="1:67" x14ac:dyDescent="0.35">
      <c r="A20">
        <v>13</v>
      </c>
      <c r="B20">
        <v>2012</v>
      </c>
      <c r="C20">
        <v>0.18281006457359167</v>
      </c>
      <c r="D20">
        <v>0.42423736361612113</v>
      </c>
      <c r="E20">
        <v>0.20944667112001783</v>
      </c>
      <c r="F20">
        <f t="shared" si="1"/>
        <v>0.8164940993097306</v>
      </c>
      <c r="G20">
        <v>3.6436781609195404E-2</v>
      </c>
      <c r="Y20">
        <f t="shared" ref="Y20:Y27" si="21">(1-U$18)*AJ20</f>
        <v>63.858645602053244</v>
      </c>
      <c r="Z20">
        <f t="shared" ref="Z20:Z27" si="22">(1-V$18)*AY20</f>
        <v>148.19328201377823</v>
      </c>
      <c r="AA20">
        <f t="shared" ref="AA20:AA27" si="23">(1-W$18)*AQ20</f>
        <v>73.163262508442543</v>
      </c>
      <c r="AB20">
        <v>14</v>
      </c>
      <c r="AC20">
        <f>Y20/GGDP!$G20</f>
        <v>0.61597999037381346</v>
      </c>
      <c r="AD20">
        <f>Z20/GGDP!$G20</f>
        <v>1.4294712261384994</v>
      </c>
      <c r="AE20">
        <f>AA20/GGDP!$G20</f>
        <v>0.70573225145599061</v>
      </c>
      <c r="AF20">
        <f>AB20/GGDP!$G20</f>
        <v>0.13504388926401081</v>
      </c>
      <c r="AI20">
        <v>2012</v>
      </c>
      <c r="AJ20">
        <v>65.680000000000007</v>
      </c>
      <c r="AK20" s="5">
        <f>AJ20/GGDP!G20</f>
        <v>0.6335487604900164</v>
      </c>
      <c r="AM20">
        <v>148.37</v>
      </c>
      <c r="AN20" s="4">
        <f t="shared" si="13"/>
        <v>82.69</v>
      </c>
      <c r="AO20" s="6">
        <f>AM20/GGDP!G20</f>
        <v>1.431175846435806</v>
      </c>
      <c r="AP20" s="13">
        <f t="shared" si="14"/>
        <v>2.2589829476248475</v>
      </c>
      <c r="AQ20">
        <v>75.25</v>
      </c>
      <c r="AR20" s="6">
        <f>AQ20/GGDP!G20</f>
        <v>0.72586090479405807</v>
      </c>
      <c r="AT20">
        <v>2012</v>
      </c>
      <c r="AU20">
        <v>121.64</v>
      </c>
      <c r="AV20">
        <f t="shared" si="15"/>
        <v>46.39</v>
      </c>
      <c r="AW20" s="6">
        <f>AU20/GGDP!G20</f>
        <v>1.173338477862448</v>
      </c>
      <c r="AX20">
        <f t="shared" si="16"/>
        <v>1.6164784053156147</v>
      </c>
      <c r="AY20">
        <v>152.41999999999999</v>
      </c>
      <c r="AZ20" s="8">
        <f>AY20/GGDP!G20</f>
        <v>1.4702421144014661</v>
      </c>
      <c r="BB20">
        <v>2012</v>
      </c>
      <c r="BC20">
        <v>171.51</v>
      </c>
      <c r="BD20">
        <f t="shared" si="17"/>
        <v>19.090000000000003</v>
      </c>
      <c r="BE20" s="4">
        <f>BC20/GGDP!G20</f>
        <v>1.6543841034050351</v>
      </c>
      <c r="BF20">
        <f t="shared" si="18"/>
        <v>1.1252460307046319</v>
      </c>
      <c r="BH20">
        <v>14</v>
      </c>
      <c r="BK20">
        <v>19.02</v>
      </c>
      <c r="BL20">
        <f t="shared" si="19"/>
        <v>5.0199999999999996</v>
      </c>
      <c r="BM20" s="8">
        <f>BK20/GGDP!G20</f>
        <v>0.18346676955724894</v>
      </c>
      <c r="BO20">
        <f t="shared" si="20"/>
        <v>1.3585714285714285</v>
      </c>
    </row>
    <row r="21" spans="1:67" x14ac:dyDescent="0.35">
      <c r="A21">
        <v>14</v>
      </c>
      <c r="B21">
        <v>2013</v>
      </c>
      <c r="C21">
        <v>0.18280392210417068</v>
      </c>
      <c r="D21">
        <v>0.42402971622101437</v>
      </c>
      <c r="E21">
        <v>0.20978887280474148</v>
      </c>
      <c r="F21">
        <f t="shared" si="1"/>
        <v>0.81662251112992656</v>
      </c>
      <c r="G21">
        <v>3.7140221749524686E-2</v>
      </c>
      <c r="Y21">
        <f t="shared" si="21"/>
        <v>65.083704881264367</v>
      </c>
      <c r="Z21">
        <f t="shared" si="22"/>
        <v>150.94480404565721</v>
      </c>
      <c r="AA21">
        <f t="shared" si="23"/>
        <v>74.689725261110368</v>
      </c>
      <c r="AB21">
        <v>14.55</v>
      </c>
      <c r="AC21">
        <f>Y21/GGDP!$G21</f>
        <v>0.60820208280781574</v>
      </c>
      <c r="AD21">
        <f>Z21/GGDP!$G21</f>
        <v>1.410567274513197</v>
      </c>
      <c r="AE21">
        <f>AA21/GGDP!$G21</f>
        <v>0.69796958472208548</v>
      </c>
      <c r="AF21">
        <f>AB21/GGDP!$G21</f>
        <v>0.13596860106532099</v>
      </c>
      <c r="AI21">
        <v>2013</v>
      </c>
      <c r="AJ21">
        <v>66.94</v>
      </c>
      <c r="AK21" s="5">
        <f>AJ21/GGDP!G21</f>
        <v>0.62554901411083075</v>
      </c>
      <c r="AM21">
        <v>150.49</v>
      </c>
      <c r="AN21" s="4">
        <f t="shared" si="13"/>
        <v>83.550000000000011</v>
      </c>
      <c r="AO21" s="6">
        <f>AM21/GGDP!G21</f>
        <v>1.4063171666199421</v>
      </c>
      <c r="AP21" s="13">
        <f t="shared" si="14"/>
        <v>2.2481326561099495</v>
      </c>
      <c r="AQ21">
        <v>76.819999999999993</v>
      </c>
      <c r="AR21" s="6">
        <f>AQ21/GGDP!G21</f>
        <v>0.71787683394075308</v>
      </c>
      <c r="AT21">
        <v>2013</v>
      </c>
      <c r="AU21">
        <v>124.7</v>
      </c>
      <c r="AV21">
        <f t="shared" si="15"/>
        <v>47.88000000000001</v>
      </c>
      <c r="AW21" s="6">
        <f>AU21/GGDP!G21</f>
        <v>1.1653116531165311</v>
      </c>
      <c r="AX21">
        <f t="shared" si="16"/>
        <v>1.6232751887529291</v>
      </c>
      <c r="AY21">
        <v>155.25</v>
      </c>
      <c r="AZ21" s="8">
        <f>AY21/GGDP!G21</f>
        <v>1.4507989907485281</v>
      </c>
      <c r="BB21">
        <v>2013</v>
      </c>
      <c r="BC21">
        <v>173.83</v>
      </c>
      <c r="BD21">
        <f t="shared" si="17"/>
        <v>18.580000000000013</v>
      </c>
      <c r="BE21" s="4">
        <f>BC21/GGDP!G21</f>
        <v>1.6244276235865807</v>
      </c>
      <c r="BF21">
        <f t="shared" si="18"/>
        <v>1.1196779388083737</v>
      </c>
      <c r="BH21">
        <v>14.55</v>
      </c>
      <c r="BK21">
        <v>19.73</v>
      </c>
      <c r="BL21">
        <f t="shared" si="19"/>
        <v>5.18</v>
      </c>
      <c r="BM21" s="8">
        <f>BK21/GGDP!G21</f>
        <v>0.18437529202878236</v>
      </c>
      <c r="BO21">
        <f t="shared" si="20"/>
        <v>1.3560137457044674</v>
      </c>
    </row>
    <row r="22" spans="1:67" x14ac:dyDescent="0.35">
      <c r="A22">
        <v>15</v>
      </c>
      <c r="B22">
        <v>2014</v>
      </c>
      <c r="C22">
        <v>0.18296834374246118</v>
      </c>
      <c r="D22">
        <v>0.42268207038893502</v>
      </c>
      <c r="E22">
        <v>0.21081834508269223</v>
      </c>
      <c r="F22">
        <f t="shared" si="1"/>
        <v>0.81646875921408846</v>
      </c>
      <c r="G22">
        <v>3.7972104395502623E-2</v>
      </c>
      <c r="L22" s="12"/>
      <c r="M22" s="12"/>
      <c r="N22" s="12"/>
      <c r="O22" s="12"/>
      <c r="U22" s="10"/>
      <c r="V22" s="10"/>
      <c r="W22" s="10"/>
      <c r="Y22">
        <f t="shared" si="21"/>
        <v>66.367100316628424</v>
      </c>
      <c r="Z22">
        <f t="shared" si="22"/>
        <v>153.31714106254225</v>
      </c>
      <c r="AA22">
        <f t="shared" si="23"/>
        <v>76.46897802377417</v>
      </c>
      <c r="AB22">
        <v>15.16</v>
      </c>
      <c r="AC22">
        <f>Y22/GGDP!$G22</f>
        <v>0.59979304398218181</v>
      </c>
      <c r="AD22">
        <f>Z22/GGDP!$G22</f>
        <v>1.3856045283555558</v>
      </c>
      <c r="AE22">
        <f>AA22/GGDP!$G22</f>
        <v>0.69108882082037204</v>
      </c>
      <c r="AF22">
        <f>AB22/GGDP!$G22</f>
        <v>0.13700858563036603</v>
      </c>
      <c r="AI22">
        <v>2014</v>
      </c>
      <c r="AJ22">
        <v>68.260000000000005</v>
      </c>
      <c r="AK22" s="5">
        <f>AJ22/GGDP!G22</f>
        <v>0.61690013556258472</v>
      </c>
      <c r="AM22">
        <v>152.37</v>
      </c>
      <c r="AN22" s="4">
        <f t="shared" si="13"/>
        <v>84.11</v>
      </c>
      <c r="AO22" s="6">
        <f>AM22/GGDP!G22</f>
        <v>1.3770447356529598</v>
      </c>
      <c r="AP22" s="13">
        <f t="shared" si="14"/>
        <v>2.2322004101963082</v>
      </c>
      <c r="AQ22">
        <v>78.650000000000006</v>
      </c>
      <c r="AR22" s="6">
        <f>AQ22/GGDP!G22</f>
        <v>0.710799819249887</v>
      </c>
      <c r="AT22">
        <v>2014</v>
      </c>
      <c r="AU22">
        <v>127.61</v>
      </c>
      <c r="AV22">
        <f t="shared" si="15"/>
        <v>48.959999999999994</v>
      </c>
      <c r="AW22" s="6">
        <f>AU22/GGDP!G22</f>
        <v>1.1532760957975599</v>
      </c>
      <c r="AX22">
        <f t="shared" si="16"/>
        <v>1.6225047679593132</v>
      </c>
      <c r="AY22">
        <v>157.69</v>
      </c>
      <c r="AZ22" s="8">
        <f>AY22/GGDP!G22</f>
        <v>1.4251242657026659</v>
      </c>
      <c r="BB22">
        <v>2014</v>
      </c>
      <c r="BC22">
        <v>176.02</v>
      </c>
      <c r="BD22">
        <f t="shared" si="17"/>
        <v>18.330000000000013</v>
      </c>
      <c r="BE22" s="4">
        <f>BC22/GGDP!G22</f>
        <v>1.5907817442385901</v>
      </c>
      <c r="BF22">
        <f t="shared" si="18"/>
        <v>1.1162407254740314</v>
      </c>
      <c r="BH22">
        <v>15.16</v>
      </c>
      <c r="BK22">
        <v>20.5</v>
      </c>
      <c r="BL22">
        <f t="shared" si="19"/>
        <v>5.34</v>
      </c>
      <c r="BM22" s="8">
        <f>BK22/GGDP!G22</f>
        <v>0.18526886579304111</v>
      </c>
      <c r="BO22">
        <f t="shared" si="20"/>
        <v>1.3522427440633245</v>
      </c>
    </row>
    <row r="23" spans="1:67" x14ac:dyDescent="0.35">
      <c r="A23">
        <v>16</v>
      </c>
      <c r="B23">
        <v>2015</v>
      </c>
      <c r="C23">
        <v>0.18234938014897478</v>
      </c>
      <c r="D23">
        <v>0.42120917011028342</v>
      </c>
      <c r="E23">
        <v>0.2126444345010923</v>
      </c>
      <c r="F23">
        <f t="shared" si="1"/>
        <v>0.81620298476035047</v>
      </c>
      <c r="G23">
        <v>3.9014598540145981E-2</v>
      </c>
      <c r="L23" s="12"/>
      <c r="M23" s="12"/>
      <c r="N23" s="12"/>
      <c r="O23" s="12"/>
      <c r="U23" s="10"/>
      <c r="V23" s="10"/>
      <c r="W23" s="10"/>
      <c r="Y23">
        <f t="shared" si="21"/>
        <v>67.358814971227901</v>
      </c>
      <c r="Z23">
        <f t="shared" si="22"/>
        <v>155.59225115250578</v>
      </c>
      <c r="AA23">
        <f t="shared" si="23"/>
        <v>78.54963425989466</v>
      </c>
      <c r="AB23">
        <v>15.85</v>
      </c>
      <c r="AC23">
        <f>Y23/GGDP!$G23</f>
        <v>0.58900677659345835</v>
      </c>
      <c r="AD23">
        <f>Z23/GGDP!$G23</f>
        <v>1.3605478414874588</v>
      </c>
      <c r="AE23">
        <f>AA23/GGDP!$G23</f>
        <v>0.68686283892877453</v>
      </c>
      <c r="AF23">
        <f>AB23/GGDP!$G23</f>
        <v>0.13859741168240644</v>
      </c>
      <c r="AI23">
        <v>2015</v>
      </c>
      <c r="AJ23">
        <v>69.28</v>
      </c>
      <c r="AK23" s="5">
        <f>AJ23/GGDP!G23</f>
        <v>0.60580622595313049</v>
      </c>
      <c r="AM23">
        <v>154.13</v>
      </c>
      <c r="AN23" s="4">
        <f t="shared" si="13"/>
        <v>84.85</v>
      </c>
      <c r="AO23" s="6">
        <f>AM23/GGDP!G23</f>
        <v>1.3477614550542147</v>
      </c>
      <c r="AP23" s="13">
        <f t="shared" si="14"/>
        <v>2.2247401847575055</v>
      </c>
      <c r="AQ23">
        <v>80.790000000000006</v>
      </c>
      <c r="AR23" s="6">
        <f>AQ23/GGDP!G23</f>
        <v>0.70645330535152162</v>
      </c>
      <c r="AT23">
        <v>2015</v>
      </c>
      <c r="AU23">
        <v>130.09</v>
      </c>
      <c r="AV23">
        <f t="shared" si="15"/>
        <v>49.3</v>
      </c>
      <c r="AW23" s="6">
        <f>AU23/GGDP!G23</f>
        <v>1.1375480937390696</v>
      </c>
      <c r="AX23">
        <f t="shared" si="16"/>
        <v>1.6102240376284194</v>
      </c>
      <c r="AY23">
        <v>160.03</v>
      </c>
      <c r="AZ23" s="8">
        <f>AY23/GGDP!G23</f>
        <v>1.3993529206016089</v>
      </c>
      <c r="BB23">
        <v>2015</v>
      </c>
      <c r="BC23">
        <v>178.25</v>
      </c>
      <c r="BD23">
        <f t="shared" si="17"/>
        <v>18.22</v>
      </c>
      <c r="BE23" s="4">
        <f>BC23/GGDP!G23</f>
        <v>1.5586743616649179</v>
      </c>
      <c r="BF23">
        <f t="shared" si="18"/>
        <v>1.1138536524401674</v>
      </c>
      <c r="BH23">
        <v>15.85</v>
      </c>
      <c r="BK23">
        <v>21.38</v>
      </c>
      <c r="BL23">
        <f t="shared" si="19"/>
        <v>5.5299999999999994</v>
      </c>
      <c r="BM23" s="8">
        <f>BK23/GGDP!G23</f>
        <v>0.18695348023784539</v>
      </c>
      <c r="BO23">
        <f t="shared" si="20"/>
        <v>1.3488958990536277</v>
      </c>
    </row>
    <row r="24" spans="1:67" x14ac:dyDescent="0.35">
      <c r="A24">
        <v>17</v>
      </c>
      <c r="B24">
        <v>2016</v>
      </c>
      <c r="C24">
        <v>0.18205579421355</v>
      </c>
      <c r="D24">
        <v>0.41959525904456285</v>
      </c>
      <c r="E24">
        <v>0.21388644480099375</v>
      </c>
      <c r="F24">
        <f t="shared" si="1"/>
        <v>0.81553749805910658</v>
      </c>
      <c r="G24">
        <v>4.0314739457668627E-2</v>
      </c>
      <c r="L24" s="12"/>
      <c r="M24" s="12"/>
      <c r="N24" s="12"/>
      <c r="O24" s="12"/>
      <c r="U24" s="10"/>
      <c r="V24" s="10"/>
      <c r="W24" s="10"/>
      <c r="Y24">
        <f t="shared" si="21"/>
        <v>68.399143089288145</v>
      </c>
      <c r="Z24">
        <f t="shared" si="22"/>
        <v>157.64373931054982</v>
      </c>
      <c r="AA24">
        <f t="shared" si="23"/>
        <v>80.3580551006349</v>
      </c>
      <c r="AB24">
        <v>16.670000000000002</v>
      </c>
      <c r="AC24">
        <f>Y24/GGDP!$G24</f>
        <v>0.57921198314241806</v>
      </c>
      <c r="AD24">
        <f>Z24/GGDP!$G24</f>
        <v>1.3349457135282397</v>
      </c>
      <c r="AE24">
        <f>AA24/GGDP!$G24</f>
        <v>0.68048145567478113</v>
      </c>
      <c r="AF24">
        <f>AB24/GGDP!$G24</f>
        <v>0.14116351934964858</v>
      </c>
      <c r="AI24">
        <v>2016</v>
      </c>
      <c r="AJ24">
        <v>70.349999999999994</v>
      </c>
      <c r="AK24" s="5">
        <f>AJ24/GGDP!G24</f>
        <v>0.59573206876111429</v>
      </c>
      <c r="AM24">
        <v>155.43</v>
      </c>
      <c r="AN24" s="4">
        <f t="shared" si="13"/>
        <v>85.080000000000013</v>
      </c>
      <c r="AO24" s="6">
        <f>AM24/GGDP!G24</f>
        <v>1.3161995088491829</v>
      </c>
      <c r="AP24" s="13">
        <f t="shared" si="14"/>
        <v>2.2093816631130068</v>
      </c>
      <c r="AQ24">
        <v>82.65</v>
      </c>
      <c r="AR24" s="6">
        <f>AQ24/GGDP!G24</f>
        <v>0.69988991447201288</v>
      </c>
      <c r="AT24">
        <v>2016</v>
      </c>
      <c r="AU24">
        <v>132.16</v>
      </c>
      <c r="AV24">
        <f t="shared" si="15"/>
        <v>49.509999999999991</v>
      </c>
      <c r="AW24" s="6">
        <f>AU24/GGDP!G24</f>
        <v>1.1191464137522229</v>
      </c>
      <c r="AX24">
        <f t="shared" si="16"/>
        <v>1.5990320629159103</v>
      </c>
      <c r="AY24">
        <v>162.13999999999999</v>
      </c>
      <c r="AZ24" s="8">
        <f>AY24/GGDP!G24</f>
        <v>1.3730205775256159</v>
      </c>
      <c r="BB24">
        <v>2016</v>
      </c>
      <c r="BC24">
        <v>180.4</v>
      </c>
      <c r="BD24">
        <f t="shared" si="17"/>
        <v>18.260000000000019</v>
      </c>
      <c r="BE24" s="4">
        <f>BC24/GGDP!G24</f>
        <v>1.5276484037598441</v>
      </c>
      <c r="BF24">
        <f t="shared" si="18"/>
        <v>1.1126187245590231</v>
      </c>
      <c r="BH24">
        <v>16.670000000000002</v>
      </c>
      <c r="BK24">
        <v>22.39</v>
      </c>
      <c r="BL24">
        <f t="shared" si="19"/>
        <v>5.7199999999999989</v>
      </c>
      <c r="BM24" s="8">
        <f>BK24/GGDP!G24</f>
        <v>0.18960115166398508</v>
      </c>
      <c r="BO24">
        <f t="shared" si="20"/>
        <v>1.3431313737252548</v>
      </c>
    </row>
    <row r="25" spans="1:67" x14ac:dyDescent="0.35">
      <c r="A25">
        <v>18</v>
      </c>
      <c r="B25">
        <v>2017</v>
      </c>
      <c r="C25">
        <v>0.18099144079885876</v>
      </c>
      <c r="D25">
        <v>0.41830548196454048</v>
      </c>
      <c r="E25">
        <v>0.21512635011208478</v>
      </c>
      <c r="F25">
        <f t="shared" si="1"/>
        <v>0.81442327287548411</v>
      </c>
      <c r="G25">
        <v>4.1860382581538139E-2</v>
      </c>
      <c r="L25" s="12"/>
      <c r="M25" s="12"/>
      <c r="N25" s="12"/>
      <c r="O25" s="12"/>
      <c r="U25" s="10"/>
      <c r="V25" s="10"/>
      <c r="W25" s="10"/>
      <c r="Y25">
        <f t="shared" si="21"/>
        <v>69.079731577738769</v>
      </c>
      <c r="Z25">
        <f t="shared" si="22"/>
        <v>159.65633669782525</v>
      </c>
      <c r="AA25">
        <f t="shared" si="23"/>
        <v>82.108139785222235</v>
      </c>
      <c r="AB25">
        <v>17.62</v>
      </c>
      <c r="AC25">
        <f>Y25/GGDP!$G25</f>
        <v>0.56373210035693455</v>
      </c>
      <c r="AD25">
        <f>Z25/GGDP!$G25</f>
        <v>1.3028916002760342</v>
      </c>
      <c r="AE25">
        <f>AA25/GGDP!$G25</f>
        <v>0.67005173645521654</v>
      </c>
      <c r="AF25">
        <f>AB25/GGDP!$G25</f>
        <v>0.1437897829280235</v>
      </c>
      <c r="AI25">
        <v>2017</v>
      </c>
      <c r="AJ25">
        <v>71.05</v>
      </c>
      <c r="AK25" s="5">
        <f>AJ25/GGDP!G25</f>
        <v>0.57981067406561115</v>
      </c>
      <c r="AM25">
        <v>156.53</v>
      </c>
      <c r="AN25" s="4">
        <f t="shared" si="13"/>
        <v>85.48</v>
      </c>
      <c r="AO25" s="6">
        <f>AM25/GGDP!G25</f>
        <v>1.2773788150807899</v>
      </c>
      <c r="AP25" s="13">
        <f t="shared" si="14"/>
        <v>2.2030964109781843</v>
      </c>
      <c r="AQ25">
        <v>84.45</v>
      </c>
      <c r="AR25" s="6">
        <f>AQ25/GGDP!G25</f>
        <v>0.68916272237636689</v>
      </c>
      <c r="AT25">
        <v>2017</v>
      </c>
      <c r="AU25">
        <v>134.66</v>
      </c>
      <c r="AV25">
        <f t="shared" si="15"/>
        <v>50.209999999999994</v>
      </c>
      <c r="AW25" s="6">
        <f>AU25/GGDP!G25</f>
        <v>1.0989064795168924</v>
      </c>
      <c r="AX25">
        <f t="shared" si="16"/>
        <v>1.5945529899348727</v>
      </c>
      <c r="AY25">
        <v>164.21</v>
      </c>
      <c r="AZ25" s="8">
        <f>AY25/GGDP!G25</f>
        <v>1.3400522278439693</v>
      </c>
      <c r="BB25">
        <v>2017</v>
      </c>
      <c r="BC25">
        <v>182.91</v>
      </c>
      <c r="BD25">
        <f t="shared" si="17"/>
        <v>18.699999999999989</v>
      </c>
      <c r="BE25" s="4">
        <f>BC25/GGDP!G25</f>
        <v>1.4926554594418149</v>
      </c>
      <c r="BF25">
        <f t="shared" si="18"/>
        <v>1.113878570123622</v>
      </c>
      <c r="BH25">
        <v>17.62</v>
      </c>
      <c r="BK25">
        <v>23.59</v>
      </c>
      <c r="BL25">
        <f t="shared" si="19"/>
        <v>5.9699999999999989</v>
      </c>
      <c r="BM25" s="8">
        <f>BK25/GGDP!G25</f>
        <v>0.19250856863065122</v>
      </c>
      <c r="BO25">
        <f t="shared" si="20"/>
        <v>1.3388195232690123</v>
      </c>
    </row>
    <row r="26" spans="1:67" x14ac:dyDescent="0.35">
      <c r="A26">
        <v>19</v>
      </c>
      <c r="B26">
        <v>2018</v>
      </c>
      <c r="C26">
        <v>0.17867890460427324</v>
      </c>
      <c r="D26">
        <v>0.41829671983147759</v>
      </c>
      <c r="E26">
        <v>0.21584411676196208</v>
      </c>
      <c r="F26">
        <f t="shared" si="1"/>
        <v>0.81281974119771294</v>
      </c>
      <c r="G26">
        <v>4.3656612204999307E-2</v>
      </c>
      <c r="L26" s="12"/>
      <c r="M26" s="12"/>
      <c r="N26" s="12"/>
      <c r="O26" s="12"/>
      <c r="U26" s="10"/>
      <c r="V26" s="10"/>
      <c r="W26" s="10"/>
      <c r="Y26">
        <f t="shared" si="21"/>
        <v>69.274185431581813</v>
      </c>
      <c r="Z26">
        <f t="shared" si="22"/>
        <v>162.17451410509258</v>
      </c>
      <c r="AA26">
        <f t="shared" si="23"/>
        <v>83.683216001350814</v>
      </c>
      <c r="AB26">
        <v>18.760000000000002</v>
      </c>
      <c r="AC26">
        <f>Y26/GGDP!$G26</f>
        <v>0.5455089804833595</v>
      </c>
      <c r="AD26">
        <f>Z26/GGDP!$G26</f>
        <v>1.2770652343105173</v>
      </c>
      <c r="AE26">
        <f>AA26/GGDP!$G26</f>
        <v>0.65897484842389809</v>
      </c>
      <c r="AF26">
        <f>AB26/GGDP!$G26</f>
        <v>0.1477281675722498</v>
      </c>
      <c r="AI26">
        <v>2018</v>
      </c>
      <c r="AJ26">
        <v>71.25</v>
      </c>
      <c r="AK26" s="5">
        <f>AJ26/GGDP!G26</f>
        <v>0.56106780061422157</v>
      </c>
      <c r="AM26">
        <v>158.71</v>
      </c>
      <c r="AN26" s="4">
        <f t="shared" si="13"/>
        <v>87.460000000000008</v>
      </c>
      <c r="AO26" s="6">
        <f>AM26/GGDP!G26</f>
        <v>1.2497834475155525</v>
      </c>
      <c r="AP26" s="13">
        <f t="shared" si="14"/>
        <v>2.2275087719298248</v>
      </c>
      <c r="AQ26">
        <v>86.07</v>
      </c>
      <c r="AR26" s="6">
        <f>AQ26/GGDP!G26</f>
        <v>0.6777699031419796</v>
      </c>
      <c r="AT26">
        <v>2018</v>
      </c>
      <c r="AU26">
        <v>137.19</v>
      </c>
      <c r="AV26">
        <f t="shared" si="15"/>
        <v>51.120000000000005</v>
      </c>
      <c r="AW26" s="6">
        <f>AU26/GGDP!G26</f>
        <v>1.0803212851405624</v>
      </c>
      <c r="AX26">
        <f t="shared" si="16"/>
        <v>1.5939351690484491</v>
      </c>
      <c r="AY26">
        <v>166.8</v>
      </c>
      <c r="AZ26" s="8">
        <f>AY26/GGDP!G26</f>
        <v>1.3134892511221357</v>
      </c>
      <c r="BB26">
        <v>2018</v>
      </c>
      <c r="BC26">
        <v>185.21</v>
      </c>
      <c r="BD26">
        <f t="shared" si="17"/>
        <v>18.409999999999997</v>
      </c>
      <c r="BE26" s="4">
        <f>BC26/GGDP!G26</f>
        <v>1.4584612961650525</v>
      </c>
      <c r="BF26">
        <f t="shared" si="18"/>
        <v>1.1103717026378896</v>
      </c>
      <c r="BH26">
        <v>18.760000000000002</v>
      </c>
      <c r="BK26">
        <v>25.01</v>
      </c>
      <c r="BL26">
        <f t="shared" si="19"/>
        <v>6.25</v>
      </c>
      <c r="BM26" s="8">
        <f>BK26/GGDP!G26</f>
        <v>0.19694464131033942</v>
      </c>
      <c r="BO26">
        <f t="shared" si="20"/>
        <v>1.3331556503198294</v>
      </c>
    </row>
    <row r="27" spans="1:67" x14ac:dyDescent="0.35">
      <c r="A27">
        <v>20</v>
      </c>
      <c r="B27">
        <v>2019</v>
      </c>
      <c r="C27">
        <v>0.17580106396140047</v>
      </c>
      <c r="D27">
        <v>0.41821106024990728</v>
      </c>
      <c r="E27">
        <v>0.21642954348632934</v>
      </c>
      <c r="F27">
        <f t="shared" si="1"/>
        <v>0.81044166769763715</v>
      </c>
      <c r="G27">
        <v>4.5781477984722339E-2</v>
      </c>
      <c r="L27" s="12"/>
      <c r="M27" s="12"/>
      <c r="N27" s="12"/>
      <c r="O27" s="12"/>
      <c r="U27" s="10"/>
      <c r="V27" s="10"/>
      <c r="W27" s="10"/>
      <c r="Y27">
        <f t="shared" si="21"/>
        <v>69.079731577738769</v>
      </c>
      <c r="Z27">
        <f t="shared" si="22"/>
        <v>164.33295188275028</v>
      </c>
      <c r="AA27">
        <f t="shared" si="23"/>
        <v>85.044392978252077</v>
      </c>
      <c r="AB27">
        <v>20.100000000000001</v>
      </c>
      <c r="AC27">
        <f>Y27/GGDP!$G27</f>
        <v>0.52902229727170136</v>
      </c>
      <c r="AD27">
        <f>Z27/GGDP!$G27</f>
        <v>1.2584848512999713</v>
      </c>
      <c r="AE27">
        <f>AA27/GGDP!$G27</f>
        <v>0.65128191896348653</v>
      </c>
      <c r="AF27">
        <f>AB27/GGDP!$G27</f>
        <v>0.15392862612957572</v>
      </c>
      <c r="AI27">
        <v>2019</v>
      </c>
      <c r="AJ27">
        <v>71.05</v>
      </c>
      <c r="AK27" s="5">
        <f>AJ27/GGDP!G27</f>
        <v>0.54411088987593803</v>
      </c>
      <c r="AM27">
        <v>161.36000000000001</v>
      </c>
      <c r="AN27" s="4">
        <f t="shared" si="13"/>
        <v>90.310000000000016</v>
      </c>
      <c r="AO27" s="6">
        <f>AM27/GGDP!G27</f>
        <v>1.2357175677745442</v>
      </c>
      <c r="AP27" s="13">
        <f t="shared" si="14"/>
        <v>2.2710767065446871</v>
      </c>
      <c r="AQ27">
        <v>87.47</v>
      </c>
      <c r="AR27" s="6">
        <f>AQ27/GGDP!G27</f>
        <v>0.66985755858477558</v>
      </c>
      <c r="AT27">
        <v>2019</v>
      </c>
      <c r="AU27">
        <v>139.76</v>
      </c>
      <c r="AV27">
        <f t="shared" si="15"/>
        <v>52.289999999999992</v>
      </c>
      <c r="AW27" s="6">
        <f>AU27/GGDP!G27</f>
        <v>1.0703017307397762</v>
      </c>
      <c r="AX27">
        <f t="shared" si="16"/>
        <v>1.5978049617011545</v>
      </c>
      <c r="AY27">
        <v>169.02</v>
      </c>
      <c r="AZ27" s="8">
        <f>AY27/GGDP!G27</f>
        <v>1.2943789247970592</v>
      </c>
      <c r="BB27">
        <v>2019</v>
      </c>
      <c r="BC27">
        <v>187.09</v>
      </c>
      <c r="BD27">
        <f t="shared" si="17"/>
        <v>18.069999999999993</v>
      </c>
      <c r="BE27" s="4">
        <f>BC27/GGDP!G27</f>
        <v>1.4327615255016082</v>
      </c>
      <c r="BF27">
        <f t="shared" si="18"/>
        <v>1.1069104248017985</v>
      </c>
      <c r="BH27">
        <v>20.100000000000001</v>
      </c>
      <c r="BK27">
        <v>26.67</v>
      </c>
      <c r="BL27">
        <f t="shared" si="19"/>
        <v>6.57</v>
      </c>
      <c r="BM27" s="8">
        <f>BK27/GGDP!G27</f>
        <v>0.20424260989431764</v>
      </c>
      <c r="BO27">
        <f t="shared" si="20"/>
        <v>1.326865671641791</v>
      </c>
    </row>
    <row r="28" spans="1:67" x14ac:dyDescent="0.35">
      <c r="A28">
        <v>21</v>
      </c>
      <c r="B28">
        <v>2020</v>
      </c>
      <c r="C28" s="15">
        <v>0.19521920046213975</v>
      </c>
      <c r="D28" s="15">
        <v>0.37857440720649166</v>
      </c>
      <c r="E28" s="15">
        <v>0.21080161387863416</v>
      </c>
      <c r="F28">
        <f t="shared" si="1"/>
        <v>0.78459522154726558</v>
      </c>
      <c r="G28" s="15">
        <v>5.5799582991091182E-2</v>
      </c>
      <c r="L28" s="12"/>
      <c r="M28" s="12"/>
      <c r="N28" s="12"/>
      <c r="O28" s="12"/>
      <c r="U28" s="10"/>
      <c r="V28" s="10"/>
      <c r="W28" s="10"/>
      <c r="Y28" s="16">
        <v>69</v>
      </c>
      <c r="Z28" s="16">
        <v>157.03864010783286</v>
      </c>
      <c r="AA28" s="16">
        <v>87.443837052568512</v>
      </c>
      <c r="AB28" s="16">
        <v>23.146547850831212</v>
      </c>
      <c r="AC28">
        <f>Y28/GGDP!$G28</f>
        <v>0.54446460980036293</v>
      </c>
      <c r="AD28">
        <f>Z28/GGDP!$G28</f>
        <v>1.2391591581143602</v>
      </c>
      <c r="AE28">
        <f>AA28/GGDP!$G28</f>
        <v>0.69000108145323524</v>
      </c>
      <c r="AF28">
        <f>AB28/GGDP!$G28</f>
        <v>0.18264458179461227</v>
      </c>
      <c r="AI28">
        <v>2020</v>
      </c>
      <c r="AJ28" s="16">
        <v>69</v>
      </c>
      <c r="AK28" s="5">
        <f>AJ28/GGDP!G28</f>
        <v>0.54446460980036293</v>
      </c>
      <c r="AM28" s="14">
        <v>157</v>
      </c>
      <c r="AN28" s="4">
        <f t="shared" si="13"/>
        <v>88</v>
      </c>
      <c r="AO28" s="6">
        <f>AM28/GGDP!G28</f>
        <v>1.2388542570819854</v>
      </c>
      <c r="AP28" s="13">
        <f>AM28/AJ28</f>
        <v>2.2753623188405796</v>
      </c>
      <c r="AQ28" s="16">
        <v>87.443837052568512</v>
      </c>
      <c r="AR28" s="6">
        <f>AQ28/GGDP!G28</f>
        <v>0.69000108145323524</v>
      </c>
      <c r="AT28">
        <v>2020</v>
      </c>
      <c r="AU28" s="14">
        <v>139</v>
      </c>
      <c r="AV28">
        <f t="shared" si="15"/>
        <v>51.556162947431488</v>
      </c>
      <c r="AW28" s="6">
        <f>AU28/GGDP!G28</f>
        <v>1.096820011047108</v>
      </c>
      <c r="AX28">
        <f t="shared" si="16"/>
        <v>1.5895917275043354</v>
      </c>
      <c r="AY28" s="16">
        <v>157.03864010783286</v>
      </c>
      <c r="AZ28" s="8">
        <f>AY28/GGDP!G28</f>
        <v>1.2391591581143602</v>
      </c>
      <c r="BB28">
        <v>2020</v>
      </c>
      <c r="BC28" s="14">
        <v>172</v>
      </c>
      <c r="BD28">
        <f t="shared" si="17"/>
        <v>14.961359892167138</v>
      </c>
      <c r="BE28" s="4">
        <f>BC28/GGDP!G28</f>
        <v>1.3572161287777165</v>
      </c>
      <c r="BF28" s="4">
        <f>BC28/AY28</f>
        <v>1.0952718380768816</v>
      </c>
      <c r="BH28" s="16">
        <v>23.146547850831212</v>
      </c>
      <c r="BK28" s="14">
        <v>31</v>
      </c>
      <c r="BL28">
        <f t="shared" si="19"/>
        <v>7.8534521491687883</v>
      </c>
      <c r="BM28" s="8">
        <f>BK28/GGDP!G28</f>
        <v>0.24461453483784423</v>
      </c>
      <c r="BO28">
        <f t="shared" si="20"/>
        <v>1.3392925891057557</v>
      </c>
    </row>
    <row r="29" spans="1:67" x14ac:dyDescent="0.35">
      <c r="A29">
        <v>22</v>
      </c>
      <c r="B29">
        <v>2021</v>
      </c>
      <c r="C29" s="15">
        <v>0.18832467359385341</v>
      </c>
      <c r="D29" s="15">
        <v>0.37468035922266507</v>
      </c>
      <c r="E29" s="15">
        <v>0.20714469556042073</v>
      </c>
      <c r="F29">
        <f t="shared" si="1"/>
        <v>0.77014972837693918</v>
      </c>
      <c r="G29" s="15">
        <v>6.6705705889440484E-2</v>
      </c>
      <c r="L29" s="12"/>
      <c r="M29" s="12"/>
      <c r="N29" s="12"/>
      <c r="O29" s="12"/>
      <c r="U29" s="10"/>
      <c r="V29" s="10"/>
      <c r="W29" s="10"/>
      <c r="Y29" s="14">
        <v>67.018338944410573</v>
      </c>
      <c r="Z29" s="14">
        <v>154.78726396917003</v>
      </c>
      <c r="AA29" s="14">
        <v>85.575237351765182</v>
      </c>
      <c r="AB29" s="14">
        <v>27.557339080115984</v>
      </c>
      <c r="AC29">
        <f>Y29/GGDP!$G29</f>
        <v>0.49812947037617494</v>
      </c>
      <c r="AD29">
        <f>Z29/GGDP!$G29</f>
        <v>1.150492522440687</v>
      </c>
      <c r="AE29">
        <f>AA29/GGDP!$G29</f>
        <v>0.63605795563969958</v>
      </c>
      <c r="AF29">
        <f>AB29/GGDP!$G29</f>
        <v>0.20482636450212566</v>
      </c>
      <c r="AI29">
        <v>2021</v>
      </c>
      <c r="AJ29" s="14">
        <v>67.018338944410573</v>
      </c>
      <c r="AK29" s="5">
        <f>AJ29/GGDP!G29</f>
        <v>0.49812947037617494</v>
      </c>
      <c r="AM29" s="14">
        <v>150.19999999999999</v>
      </c>
      <c r="AN29" s="4">
        <f t="shared" si="13"/>
        <v>83.181661055589416</v>
      </c>
      <c r="AO29" s="6">
        <f>AM29/GGDP!G29</f>
        <v>1.1163966106734056</v>
      </c>
      <c r="AP29" s="13">
        <f t="shared" si="14"/>
        <v>2.2411775995311638</v>
      </c>
      <c r="AQ29" s="14">
        <v>85.575237351765182</v>
      </c>
      <c r="AR29" s="6">
        <f>AQ29/GGDP!G29</f>
        <v>0.63605795563969958</v>
      </c>
      <c r="AT29">
        <v>2021</v>
      </c>
      <c r="AU29" s="14">
        <v>136.4</v>
      </c>
      <c r="AV29">
        <f t="shared" si="15"/>
        <v>50.824762648234824</v>
      </c>
      <c r="AW29" s="6">
        <f>AU29/GGDP!G29</f>
        <v>1.0138248847926268</v>
      </c>
      <c r="AX29">
        <f t="shared" si="16"/>
        <v>1.5939190380426851</v>
      </c>
      <c r="AY29" s="14">
        <v>154.78726396917003</v>
      </c>
      <c r="AZ29" s="8">
        <f>AY29/GGDP!G29</f>
        <v>1.150492522440687</v>
      </c>
      <c r="BB29">
        <v>2021</v>
      </c>
      <c r="BC29" s="14">
        <v>169.1</v>
      </c>
      <c r="BD29">
        <f t="shared" si="17"/>
        <v>14.312736030829967</v>
      </c>
      <c r="BE29" s="4">
        <f>BC29/GGDP!G29</f>
        <v>1.2568752787275159</v>
      </c>
      <c r="BF29">
        <f t="shared" si="18"/>
        <v>1.0924671427339185</v>
      </c>
      <c r="BH29" s="14">
        <v>27.557339080115984</v>
      </c>
      <c r="BK29" s="14">
        <v>37.5</v>
      </c>
      <c r="BL29">
        <f t="shared" si="19"/>
        <v>9.9426609198840161</v>
      </c>
      <c r="BM29" s="8">
        <f>BK29/GGDP!G29</f>
        <v>0.27872751598037759</v>
      </c>
      <c r="BO29">
        <f t="shared" si="20"/>
        <v>1.3607990194908968</v>
      </c>
    </row>
    <row r="30" spans="1:67" x14ac:dyDescent="0.35">
      <c r="A30">
        <v>23</v>
      </c>
      <c r="B30">
        <v>2022</v>
      </c>
      <c r="C30" s="15">
        <v>0.1813732498953152</v>
      </c>
      <c r="D30" s="15">
        <v>0.37075417575059383</v>
      </c>
      <c r="E30" s="15">
        <v>0.20345759865783575</v>
      </c>
      <c r="F30">
        <f t="shared" si="1"/>
        <v>0.75558502430374475</v>
      </c>
      <c r="G30" s="15">
        <v>7.7701831167229007E-2</v>
      </c>
      <c r="L30" s="12"/>
      <c r="M30" s="12"/>
      <c r="N30" s="12"/>
      <c r="O30" s="12"/>
      <c r="U30" s="10"/>
      <c r="V30" s="10"/>
      <c r="W30" s="10"/>
      <c r="Y30" s="14">
        <v>65.036677888821146</v>
      </c>
      <c r="Z30" s="14">
        <v>152.53588783050719</v>
      </c>
      <c r="AA30" s="14">
        <v>83.706637650961852</v>
      </c>
      <c r="AB30" s="14">
        <v>31.968130309400756</v>
      </c>
      <c r="AC30">
        <f>Y30/GGDP!$G30</f>
        <v>0.46778880737122308</v>
      </c>
      <c r="AD30">
        <f>Z30/GGDP!$G30</f>
        <v>1.0971436943861554</v>
      </c>
      <c r="AE30">
        <f>AA30/GGDP!$G30</f>
        <v>0.6020760817878289</v>
      </c>
      <c r="AF30">
        <f>AB30/GGDP!$G30</f>
        <v>0.2299369223146138</v>
      </c>
      <c r="AI30">
        <v>2022</v>
      </c>
      <c r="AJ30" s="14">
        <v>65.036677888821146</v>
      </c>
      <c r="AK30" s="5">
        <f>AJ30/GGDP!G30</f>
        <v>0.46778880737122308</v>
      </c>
      <c r="AM30" s="14">
        <v>143.39999999999998</v>
      </c>
      <c r="AN30" s="4">
        <f t="shared" si="13"/>
        <v>78.363322111178832</v>
      </c>
      <c r="AO30" s="6">
        <f>AM30/GGDP!G30</f>
        <v>1.0314320650219375</v>
      </c>
      <c r="AP30" s="13">
        <f t="shared" si="14"/>
        <v>2.2049096702808115</v>
      </c>
      <c r="AQ30" s="14">
        <v>83.706637650961852</v>
      </c>
      <c r="AR30" s="6">
        <f>AQ30/GGDP!G30</f>
        <v>0.6020760817878289</v>
      </c>
      <c r="AT30">
        <v>2022</v>
      </c>
      <c r="AU30" s="14">
        <v>133.80000000000001</v>
      </c>
      <c r="AV30">
        <f t="shared" si="15"/>
        <v>50.093362349038159</v>
      </c>
      <c r="AW30" s="6">
        <f>AU30/GGDP!G30</f>
        <v>0.96238221966482063</v>
      </c>
      <c r="AX30">
        <f t="shared" si="16"/>
        <v>1.5984395473859121</v>
      </c>
      <c r="AY30" s="14">
        <v>152.53588783050719</v>
      </c>
      <c r="AZ30" s="8">
        <f>AY30/GGDP!G30</f>
        <v>1.0971436943861554</v>
      </c>
      <c r="BB30">
        <v>2022</v>
      </c>
      <c r="BC30" s="14">
        <v>166.2</v>
      </c>
      <c r="BD30">
        <f t="shared" si="17"/>
        <v>13.664112169492796</v>
      </c>
      <c r="BE30" s="4">
        <f>BC30/GGDP!G30</f>
        <v>1.195425447745091</v>
      </c>
      <c r="BF30">
        <f t="shared" si="18"/>
        <v>1.0895796547542693</v>
      </c>
      <c r="BH30" s="14">
        <v>31.968130309400756</v>
      </c>
      <c r="BK30" s="14">
        <v>44</v>
      </c>
      <c r="BL30">
        <f t="shared" si="19"/>
        <v>12.031869690599244</v>
      </c>
      <c r="BM30" s="8">
        <f>BK30/GGDP!G30</f>
        <v>0.31647845788678702</v>
      </c>
      <c r="BO30">
        <f t="shared" si="20"/>
        <v>1.3763707659518978</v>
      </c>
    </row>
    <row r="31" spans="1:67" x14ac:dyDescent="0.35">
      <c r="A31">
        <v>24</v>
      </c>
      <c r="B31">
        <v>2023</v>
      </c>
      <c r="C31" s="15">
        <v>0.17436422213983488</v>
      </c>
      <c r="D31" s="15">
        <v>0.36679545734667285</v>
      </c>
      <c r="E31" s="15">
        <v>0.19973994805155806</v>
      </c>
      <c r="F31">
        <f t="shared" si="1"/>
        <v>0.74089962753806571</v>
      </c>
      <c r="G31" s="15">
        <v>8.8789077552593978E-2</v>
      </c>
      <c r="L31" s="12"/>
      <c r="M31" s="12"/>
      <c r="N31" s="12"/>
      <c r="O31" s="12"/>
      <c r="U31" s="10"/>
      <c r="V31" s="10"/>
      <c r="W31" s="10"/>
      <c r="Y31" s="14">
        <v>63.055016833231718</v>
      </c>
      <c r="Z31" s="14">
        <v>150.28451169184436</v>
      </c>
      <c r="AA31" s="14">
        <v>81.838037950158522</v>
      </c>
      <c r="AB31" s="14">
        <v>36.378921538685525</v>
      </c>
      <c r="AC31">
        <f>Y31/GGDP!$G31</f>
        <v>0.43891839644460334</v>
      </c>
      <c r="AD31">
        <f>Z31/GGDP!$G31</f>
        <v>1.0461124299863871</v>
      </c>
      <c r="AE31">
        <f>AA31/GGDP!$G31</f>
        <v>0.56966474975747272</v>
      </c>
      <c r="AF31">
        <f>AB31/GGDP!$G31</f>
        <v>0.25322930209303579</v>
      </c>
      <c r="AI31">
        <v>2023</v>
      </c>
      <c r="AJ31" s="14">
        <v>63.055016833231718</v>
      </c>
      <c r="AK31" s="5">
        <f>AJ31/GGDP!G31</f>
        <v>0.43891839644460334</v>
      </c>
      <c r="AM31" s="14">
        <v>136.59999999999997</v>
      </c>
      <c r="AN31" s="4">
        <f t="shared" si="13"/>
        <v>73.544983166768247</v>
      </c>
      <c r="AO31" s="6">
        <f>AM31/GGDP!G31</f>
        <v>0.95085618822219109</v>
      </c>
      <c r="AP31" s="13">
        <f t="shared" si="14"/>
        <v>2.1663621208964301</v>
      </c>
      <c r="AQ31" s="14">
        <v>81.838037950158522</v>
      </c>
      <c r="AR31" s="6">
        <f>AQ31/GGDP!G31</f>
        <v>0.56966474975747272</v>
      </c>
      <c r="AT31">
        <v>2023</v>
      </c>
      <c r="AU31" s="14">
        <v>131.20000000000002</v>
      </c>
      <c r="AV31">
        <f t="shared" si="15"/>
        <v>49.361962049841495</v>
      </c>
      <c r="AW31" s="6">
        <f>AU31/GGDP!G31</f>
        <v>0.91326743700403745</v>
      </c>
      <c r="AX31">
        <f t="shared" si="16"/>
        <v>1.603166489400738</v>
      </c>
      <c r="AY31" s="14">
        <v>150.28451169184436</v>
      </c>
      <c r="AZ31" s="8">
        <f>AY31/GGDP!G31</f>
        <v>1.0461124299863871</v>
      </c>
      <c r="BB31">
        <v>2023</v>
      </c>
      <c r="BC31" s="14">
        <v>163.29999999999998</v>
      </c>
      <c r="BD31">
        <f t="shared" si="17"/>
        <v>13.015488308155625</v>
      </c>
      <c r="BE31" s="4">
        <f>BC31/GGDP!G31</f>
        <v>1.136711680356397</v>
      </c>
      <c r="BF31">
        <f t="shared" si="18"/>
        <v>1.086605653248178</v>
      </c>
      <c r="BH31" s="14">
        <v>36.378921538685525</v>
      </c>
      <c r="BK31" s="14">
        <v>50.5</v>
      </c>
      <c r="BL31">
        <f t="shared" si="19"/>
        <v>14.121078461314475</v>
      </c>
      <c r="BM31" s="8">
        <f>BK31/GGDP!G31</f>
        <v>0.35152443268829181</v>
      </c>
      <c r="BO31">
        <f t="shared" si="20"/>
        <v>1.3881664948835288</v>
      </c>
    </row>
    <row r="32" spans="1:67" x14ac:dyDescent="0.35">
      <c r="A32">
        <v>25</v>
      </c>
      <c r="B32">
        <v>2024</v>
      </c>
      <c r="C32" s="15">
        <v>0.16729687133086735</v>
      </c>
      <c r="D32" s="15">
        <v>0.36280379791965034</v>
      </c>
      <c r="E32" s="15">
        <v>0.19599136237943091</v>
      </c>
      <c r="F32">
        <f t="shared" si="1"/>
        <v>0.72609203162994862</v>
      </c>
      <c r="G32" s="15">
        <v>9.9968582391844238E-2</v>
      </c>
      <c r="L32" s="12"/>
      <c r="M32" s="12"/>
      <c r="N32" s="12"/>
      <c r="O32" s="12"/>
      <c r="U32" s="10"/>
      <c r="V32" s="10"/>
      <c r="W32" s="10"/>
      <c r="Y32" s="14">
        <v>61.073355777642291</v>
      </c>
      <c r="Z32" s="14">
        <v>148.03313555318152</v>
      </c>
      <c r="AA32" s="14">
        <v>79.969438249355193</v>
      </c>
      <c r="AB32" s="14">
        <v>40.789712767970293</v>
      </c>
      <c r="AC32">
        <f>Y32/GGDP!$G32</f>
        <v>0.41154552410810169</v>
      </c>
      <c r="AD32">
        <f>Z32/GGDP!$G32</f>
        <v>0.99752786760903989</v>
      </c>
      <c r="AE32">
        <f>AA32/GGDP!$G32</f>
        <v>0.53887761623554709</v>
      </c>
      <c r="AF32">
        <f>AB32/GGDP!$G32</f>
        <v>0.27486329358470546</v>
      </c>
      <c r="AI32">
        <v>2024</v>
      </c>
      <c r="AJ32" s="14">
        <v>61.073355777642291</v>
      </c>
      <c r="AK32" s="5">
        <f>AJ32/GGDP!G32</f>
        <v>0.41154552410810169</v>
      </c>
      <c r="AM32" s="14">
        <v>129.79999999999995</v>
      </c>
      <c r="AN32" s="4">
        <f t="shared" si="13"/>
        <v>68.726644222357663</v>
      </c>
      <c r="AO32" s="6">
        <f>AM32/GGDP!G32</f>
        <v>0.87466307277627997</v>
      </c>
      <c r="AP32" s="13">
        <f t="shared" si="14"/>
        <v>2.1253130493202255</v>
      </c>
      <c r="AQ32" s="14">
        <v>79.969438249355193</v>
      </c>
      <c r="AR32" s="6">
        <f>AQ32/GGDP!G32</f>
        <v>0.53887761623554709</v>
      </c>
      <c r="AT32">
        <v>2024</v>
      </c>
      <c r="AU32" s="14">
        <v>128.60000000000002</v>
      </c>
      <c r="AV32">
        <f t="shared" si="15"/>
        <v>48.63056175064483</v>
      </c>
      <c r="AW32" s="6">
        <f>AU32/GGDP!G32</f>
        <v>0.86657681940700826</v>
      </c>
      <c r="AX32">
        <f t="shared" si="16"/>
        <v>1.6081143348663818</v>
      </c>
      <c r="AY32" s="14">
        <v>148.03313555318152</v>
      </c>
      <c r="AZ32" s="8">
        <f>AY32/GGDP!G32</f>
        <v>0.99752786760903989</v>
      </c>
      <c r="BB32">
        <v>2024</v>
      </c>
      <c r="BC32" s="14">
        <v>160.39999999999998</v>
      </c>
      <c r="BD32">
        <f t="shared" si="17"/>
        <v>12.366864446818454</v>
      </c>
      <c r="BE32" s="4">
        <f>BC32/GGDP!G32</f>
        <v>1.0808625336927222</v>
      </c>
      <c r="BF32">
        <f t="shared" si="18"/>
        <v>1.0835411909678534</v>
      </c>
      <c r="BH32" s="14">
        <v>40.789712767970293</v>
      </c>
      <c r="BK32" s="14">
        <v>57</v>
      </c>
      <c r="BL32">
        <f t="shared" si="19"/>
        <v>16.210287232029707</v>
      </c>
      <c r="BM32" s="8">
        <f>BK32/GGDP!G32</f>
        <v>0.38409703504043125</v>
      </c>
      <c r="BO32">
        <f t="shared" si="20"/>
        <v>1.3974111640413087</v>
      </c>
    </row>
    <row r="33" spans="1:67" x14ac:dyDescent="0.35">
      <c r="A33">
        <v>26</v>
      </c>
      <c r="B33">
        <v>2025</v>
      </c>
      <c r="C33" s="15">
        <v>0.16017046645614316</v>
      </c>
      <c r="D33" s="15">
        <v>0.35877878459175983</v>
      </c>
      <c r="E33" s="15">
        <v>0.19221145390605049</v>
      </c>
      <c r="F33">
        <f t="shared" si="1"/>
        <v>0.71116070495395345</v>
      </c>
      <c r="G33" s="15">
        <v>0.11124150203838924</v>
      </c>
      <c r="Y33" s="14">
        <v>59.091694722052864</v>
      </c>
      <c r="Z33" s="14">
        <v>145.78175941451869</v>
      </c>
      <c r="AA33" s="14">
        <v>78.100838548551863</v>
      </c>
      <c r="AB33" s="14">
        <v>45.200503997255062</v>
      </c>
      <c r="AC33">
        <f>Y33/GGDP!$G33</f>
        <v>0.38556501841349905</v>
      </c>
      <c r="AD33">
        <f>Z33/GGDP!$G33</f>
        <v>0.95120552926085544</v>
      </c>
      <c r="AE33">
        <f>AA33/GGDP!$G33</f>
        <v>0.50959701519347422</v>
      </c>
      <c r="AF33">
        <f>AB33/GGDP!$G33</f>
        <v>0.29492694765271477</v>
      </c>
      <c r="AI33">
        <v>2025</v>
      </c>
      <c r="AJ33" s="14">
        <v>59.091694722052864</v>
      </c>
      <c r="AK33" s="5">
        <f>AJ33/GGDP!G33</f>
        <v>0.38556501841349905</v>
      </c>
      <c r="AM33" s="14">
        <v>122.99999999999996</v>
      </c>
      <c r="AN33" s="4">
        <f t="shared" si="13"/>
        <v>63.908305277947093</v>
      </c>
      <c r="AO33" s="6">
        <f>AM33/GGDP!G33</f>
        <v>0.80255774500848209</v>
      </c>
      <c r="AP33" s="13">
        <f t="shared" si="14"/>
        <v>2.0815107872358363</v>
      </c>
      <c r="AQ33" s="14">
        <v>78.100838548551863</v>
      </c>
      <c r="AR33" s="6">
        <f>AQ33/GGDP!G33</f>
        <v>0.50959701519347422</v>
      </c>
      <c r="AT33">
        <v>2025</v>
      </c>
      <c r="AU33" s="14">
        <v>126.00000000000003</v>
      </c>
      <c r="AV33">
        <f t="shared" si="15"/>
        <v>47.899161451448165</v>
      </c>
      <c r="AW33" s="6">
        <f>AU33/GGDP!G33</f>
        <v>0.8221323241550309</v>
      </c>
      <c r="AX33">
        <f t="shared" si="16"/>
        <v>1.6132989394431581</v>
      </c>
      <c r="AY33" s="14">
        <v>145.78175941451869</v>
      </c>
      <c r="AZ33" s="8">
        <f>AY33/GGDP!G33</f>
        <v>0.95120552926085544</v>
      </c>
      <c r="BB33">
        <v>2025</v>
      </c>
      <c r="BC33" s="14">
        <v>157.49999999999997</v>
      </c>
      <c r="BD33">
        <f t="shared" si="17"/>
        <v>11.718240585481283</v>
      </c>
      <c r="BE33" s="4">
        <f>BC33/GGDP!G33</f>
        <v>1.0276654051937881</v>
      </c>
      <c r="BF33">
        <f t="shared" si="18"/>
        <v>1.0803820768287027</v>
      </c>
      <c r="BH33" s="14">
        <v>45.200503997255062</v>
      </c>
      <c r="BK33" s="14">
        <v>63.5</v>
      </c>
      <c r="BL33">
        <f t="shared" si="19"/>
        <v>18.299496002744938</v>
      </c>
      <c r="BM33" s="8">
        <f>BK33/GGDP!G33</f>
        <v>0.41432859193527344</v>
      </c>
      <c r="BO33">
        <f t="shared" si="20"/>
        <v>1.4048515920056164</v>
      </c>
    </row>
    <row r="34" spans="1:67" x14ac:dyDescent="0.35">
      <c r="A34">
        <v>27</v>
      </c>
      <c r="B34">
        <v>2026</v>
      </c>
      <c r="C34" s="15">
        <v>0.1529842642356101</v>
      </c>
      <c r="D34" s="15">
        <v>0.35471999755635697</v>
      </c>
      <c r="E34" s="15">
        <v>0.18839982838907207</v>
      </c>
      <c r="F34">
        <f t="shared" si="1"/>
        <v>0.69610409018103914</v>
      </c>
      <c r="G34" s="15">
        <v>0.12260901225145829</v>
      </c>
      <c r="Y34" s="14">
        <v>57.110033666463437</v>
      </c>
      <c r="Z34" s="14">
        <v>143.53038327585585</v>
      </c>
      <c r="AA34" s="14">
        <v>76.232238847748533</v>
      </c>
      <c r="AB34" s="14">
        <v>49.611295226539831</v>
      </c>
      <c r="AC34">
        <f>Y34/GGDP!$G34</f>
        <v>0.36097613087961211</v>
      </c>
      <c r="AD34">
        <f>Z34/GGDP!$G34</f>
        <v>0.90721435608277512</v>
      </c>
      <c r="AE34">
        <f>AA34/GGDP!$G34</f>
        <v>0.48184210130679811</v>
      </c>
      <c r="AF34">
        <f>AB34/GGDP!$G34</f>
        <v>0.31357875751557945</v>
      </c>
      <c r="AI34">
        <v>2026</v>
      </c>
      <c r="AJ34" s="14">
        <v>57.110033666463437</v>
      </c>
      <c r="AK34" s="5">
        <f>AJ34/GGDP!G34</f>
        <v>0.36097613087961211</v>
      </c>
      <c r="AM34" s="14">
        <v>116.19999999999996</v>
      </c>
      <c r="AN34" s="4">
        <f t="shared" si="13"/>
        <v>59.089966333536523</v>
      </c>
      <c r="AO34" s="6">
        <f>AM34/GGDP!G34</f>
        <v>0.73446684786043837</v>
      </c>
      <c r="AP34" s="13">
        <f t="shared" si="14"/>
        <v>2.0346687357713074</v>
      </c>
      <c r="AQ34" s="14">
        <v>76.232238847748533</v>
      </c>
      <c r="AR34" s="6">
        <f>AQ34/GGDP!G34</f>
        <v>0.48184210130679811</v>
      </c>
      <c r="AT34">
        <v>2026</v>
      </c>
      <c r="AU34" s="14">
        <v>123.40000000000003</v>
      </c>
      <c r="AV34">
        <f t="shared" si="15"/>
        <v>47.167761152251501</v>
      </c>
      <c r="AW34" s="6">
        <f>AU34/GGDP!G34</f>
        <v>0.77997598129068979</v>
      </c>
      <c r="AX34">
        <f t="shared" si="16"/>
        <v>1.6187377134030554</v>
      </c>
      <c r="AY34" s="14">
        <v>143.53038327585585</v>
      </c>
      <c r="AZ34" s="8">
        <f>AY34/GGDP!G34</f>
        <v>0.90721435608277512</v>
      </c>
      <c r="BB34">
        <v>2026</v>
      </c>
      <c r="BC34" s="14">
        <v>154.59999999999997</v>
      </c>
      <c r="BD34">
        <f t="shared" si="17"/>
        <v>11.069616724144112</v>
      </c>
      <c r="BE34" s="4">
        <f>BC34/GGDP!G34</f>
        <v>0.97718222615511008</v>
      </c>
      <c r="BF34">
        <f t="shared" si="18"/>
        <v>1.0771238567855632</v>
      </c>
      <c r="BH34" s="14">
        <v>49.611295226539831</v>
      </c>
      <c r="BK34" s="14">
        <v>70</v>
      </c>
      <c r="BL34">
        <f t="shared" si="19"/>
        <v>20.388704773460169</v>
      </c>
      <c r="BM34" s="8">
        <f>BK34/GGDP!G34</f>
        <v>0.4424499083496618</v>
      </c>
      <c r="BO34">
        <f t="shared" si="20"/>
        <v>1.4109690077704951</v>
      </c>
    </row>
    <row r="35" spans="1:67" x14ac:dyDescent="0.35">
      <c r="A35">
        <v>28</v>
      </c>
      <c r="B35">
        <v>2027</v>
      </c>
      <c r="C35" s="15">
        <v>0.14573750886300293</v>
      </c>
      <c r="D35" s="15">
        <v>0.35062700993195756</v>
      </c>
      <c r="E35" s="15">
        <v>0.18455608494213621</v>
      </c>
      <c r="F35">
        <f t="shared" si="1"/>
        <v>0.68092060373709673</v>
      </c>
      <c r="G35" s="15">
        <v>0.13407230860489908</v>
      </c>
      <c r="Y35" s="14">
        <v>55.12837261087401</v>
      </c>
      <c r="Z35" s="14">
        <v>141.27900713719302</v>
      </c>
      <c r="AA35" s="14">
        <v>74.363639146945204</v>
      </c>
      <c r="AB35" s="14">
        <v>54.022086455824599</v>
      </c>
      <c r="AC35">
        <f>Y35/GGDP!$G35</f>
        <v>0.33769294095481783</v>
      </c>
      <c r="AD35">
        <f>Z35/GGDP!$G35</f>
        <v>0.86541505137637376</v>
      </c>
      <c r="AE35">
        <f>AA35/GGDP!$G35</f>
        <v>0.45551999477454946</v>
      </c>
      <c r="AF35">
        <f>AB35/GGDP!$G35</f>
        <v>0.33091630294532681</v>
      </c>
      <c r="AI35">
        <v>2027</v>
      </c>
      <c r="AJ35" s="14">
        <v>55.12837261087401</v>
      </c>
      <c r="AK35" s="5">
        <f>AJ35/GGDP!G35</f>
        <v>0.33769294095481783</v>
      </c>
      <c r="AM35" s="14">
        <v>109.39999999999996</v>
      </c>
      <c r="AN35" s="4">
        <f t="shared" si="13"/>
        <v>54.271627389125953</v>
      </c>
      <c r="AO35" s="6">
        <f>AM35/GGDP!G35</f>
        <v>0.67013782542113298</v>
      </c>
      <c r="AP35" s="13">
        <f t="shared" si="14"/>
        <v>1.9844590873778294</v>
      </c>
      <c r="AQ35" s="14">
        <v>74.363639146945204</v>
      </c>
      <c r="AR35" s="6">
        <f>AQ35/GGDP!G35</f>
        <v>0.45551999477454946</v>
      </c>
      <c r="AT35">
        <v>2027</v>
      </c>
      <c r="AU35" s="14">
        <v>120.80000000000004</v>
      </c>
      <c r="AV35">
        <f t="shared" si="15"/>
        <v>46.436360853054836</v>
      </c>
      <c r="AW35" s="6">
        <f>AU35/GGDP!G35</f>
        <v>0.73996937212863734</v>
      </c>
      <c r="AX35">
        <f t="shared" si="16"/>
        <v>1.6244498169501216</v>
      </c>
      <c r="AY35" s="14">
        <v>141.27900713719302</v>
      </c>
      <c r="AZ35" s="8">
        <f>AY35/GGDP!G35</f>
        <v>0.86541505137637376</v>
      </c>
      <c r="BB35">
        <v>2027</v>
      </c>
      <c r="BC35" s="14">
        <v>151.69999999999996</v>
      </c>
      <c r="BD35">
        <f t="shared" si="17"/>
        <v>10.420992862806941</v>
      </c>
      <c r="BE35" s="4">
        <f>BC35/GGDP!G35</f>
        <v>0.9292496171516077</v>
      </c>
      <c r="BF35">
        <f t="shared" si="18"/>
        <v>1.0737617928804337</v>
      </c>
      <c r="BH35" s="14">
        <v>54.022086455824599</v>
      </c>
      <c r="BK35" s="14">
        <v>76.5</v>
      </c>
      <c r="BL35">
        <f t="shared" si="19"/>
        <v>22.477913544175401</v>
      </c>
      <c r="BM35" s="8">
        <f>BK35/GGDP!G35</f>
        <v>0.46860643185298623</v>
      </c>
      <c r="BO35">
        <f t="shared" si="20"/>
        <v>1.4160874749359456</v>
      </c>
    </row>
    <row r="36" spans="1:67" x14ac:dyDescent="0.35">
      <c r="A36">
        <v>29</v>
      </c>
      <c r="B36">
        <v>2028</v>
      </c>
      <c r="C36" s="15">
        <v>0.13842943174085262</v>
      </c>
      <c r="D36" s="15">
        <v>0.3464993876125696</v>
      </c>
      <c r="E36" s="15">
        <v>0.18067981589431531</v>
      </c>
      <c r="F36">
        <f t="shared" si="1"/>
        <v>0.6656086352477375</v>
      </c>
      <c r="G36" s="15">
        <v>0.14563260690635399</v>
      </c>
      <c r="Y36" s="14">
        <v>53.146711555284583</v>
      </c>
      <c r="Z36" s="14">
        <v>139.02763099853019</v>
      </c>
      <c r="AA36" s="14">
        <v>72.495039446141874</v>
      </c>
      <c r="AB36" s="14">
        <v>58.432877685109368</v>
      </c>
      <c r="AC36">
        <f>Y36/GGDP!$G36</f>
        <v>0.31563553602140743</v>
      </c>
      <c r="AD36">
        <f>Z36/GGDP!$G36</f>
        <v>0.82567781802191587</v>
      </c>
      <c r="AE36">
        <f>AA36/GGDP!$G36</f>
        <v>0.43054424187042328</v>
      </c>
      <c r="AF36">
        <f>AB36/GGDP!$G36</f>
        <v>0.34702979976903059</v>
      </c>
      <c r="AI36">
        <v>2028</v>
      </c>
      <c r="AJ36" s="14">
        <v>53.146711555284583</v>
      </c>
      <c r="AK36" s="5">
        <f>AJ36/GGDP!G36</f>
        <v>0.31563553602140743</v>
      </c>
      <c r="AM36" s="14">
        <v>102.59999999999997</v>
      </c>
      <c r="AN36" s="4">
        <f t="shared" si="13"/>
        <v>49.453288444715383</v>
      </c>
      <c r="AO36" s="6">
        <f>AM36/GGDP!G36</f>
        <v>0.60933602565625355</v>
      </c>
      <c r="AP36" s="13">
        <f t="shared" si="14"/>
        <v>1.9305051431690707</v>
      </c>
      <c r="AQ36" s="14">
        <v>72.495039446141874</v>
      </c>
      <c r="AR36" s="6">
        <f>AQ36/GGDP!G36</f>
        <v>0.43054424187042328</v>
      </c>
      <c r="AT36">
        <v>2028</v>
      </c>
      <c r="AU36" s="14">
        <v>118.20000000000005</v>
      </c>
      <c r="AV36">
        <f t="shared" si="15"/>
        <v>45.704960553858172</v>
      </c>
      <c r="AW36" s="6">
        <f>AU36/GGDP!G36</f>
        <v>0.70198360850457331</v>
      </c>
      <c r="AX36">
        <f t="shared" si="16"/>
        <v>1.6304563857477914</v>
      </c>
      <c r="AY36" s="14">
        <v>139.02763099853019</v>
      </c>
      <c r="AZ36" s="8">
        <f>AY36/GGDP!G36</f>
        <v>0.82567781802191587</v>
      </c>
      <c r="BB36">
        <v>2028</v>
      </c>
      <c r="BC36" s="14">
        <v>148.79999999999995</v>
      </c>
      <c r="BD36">
        <f t="shared" si="17"/>
        <v>9.7723690014697695</v>
      </c>
      <c r="BE36" s="4">
        <f>BC36/GGDP!G36</f>
        <v>0.88371540563012208</v>
      </c>
      <c r="BF36">
        <f t="shared" si="18"/>
        <v>1.0702908402544318</v>
      </c>
      <c r="BH36" s="14">
        <v>58.432877685109368</v>
      </c>
      <c r="BK36" s="14">
        <v>83</v>
      </c>
      <c r="BL36">
        <f t="shared" si="19"/>
        <v>24.567122314890632</v>
      </c>
      <c r="BM36" s="8">
        <f>BK36/GGDP!G36</f>
        <v>0.4929326523340064</v>
      </c>
      <c r="BO36">
        <f t="shared" si="20"/>
        <v>1.4204332096611965</v>
      </c>
    </row>
    <row r="37" spans="1:67" x14ac:dyDescent="0.35">
      <c r="A37">
        <v>30</v>
      </c>
      <c r="B37">
        <v>2029</v>
      </c>
      <c r="C37" s="15">
        <v>0.1310592512087399</v>
      </c>
      <c r="D37" s="15">
        <v>0.34233668911421061</v>
      </c>
      <c r="E37" s="15">
        <v>0.17677060664597682</v>
      </c>
      <c r="F37">
        <f t="shared" si="1"/>
        <v>0.65016654696892728</v>
      </c>
      <c r="G37" s="15">
        <v>0.15729114362712263</v>
      </c>
      <c r="Y37" s="14">
        <v>51.165050499695155</v>
      </c>
      <c r="Z37" s="14">
        <v>136.77625485986735</v>
      </c>
      <c r="AA37" s="14">
        <v>70.626439745338544</v>
      </c>
      <c r="AB37" s="14">
        <v>62.843668914394136</v>
      </c>
      <c r="AC37">
        <f>Y37/GGDP!$G37</f>
        <v>0.29472955356967256</v>
      </c>
      <c r="AD37">
        <f>Z37/GGDP!$G37</f>
        <v>0.78788165241859076</v>
      </c>
      <c r="AE37">
        <f>AA37/GGDP!$G37</f>
        <v>0.40683433033029115</v>
      </c>
      <c r="AF37">
        <f>AB37/GGDP!$G37</f>
        <v>0.36200270111978189</v>
      </c>
      <c r="AI37">
        <v>2029</v>
      </c>
      <c r="AJ37" s="14">
        <v>51.165050499695155</v>
      </c>
      <c r="AK37" s="5">
        <f>AJ37/GGDP!G37</f>
        <v>0.29472955356967256</v>
      </c>
      <c r="AM37" s="14">
        <v>95.799999999999969</v>
      </c>
      <c r="AN37" s="4">
        <f t="shared" si="13"/>
        <v>44.634949500304813</v>
      </c>
      <c r="AO37" s="6">
        <f>AM37/GGDP!G37</f>
        <v>0.55184331797235009</v>
      </c>
      <c r="AP37" s="13">
        <f t="shared" si="14"/>
        <v>1.8723718449290059</v>
      </c>
      <c r="AQ37" s="14">
        <v>70.626439745338544</v>
      </c>
      <c r="AR37" s="6">
        <f>AQ37/GGDP!G37</f>
        <v>0.40683433033029115</v>
      </c>
      <c r="AT37">
        <v>2029</v>
      </c>
      <c r="AU37" s="14">
        <v>115.60000000000005</v>
      </c>
      <c r="AV37">
        <f t="shared" si="15"/>
        <v>44.973560254661507</v>
      </c>
      <c r="AW37" s="6">
        <f>AU37/GGDP!G37</f>
        <v>0.66589861751152102</v>
      </c>
      <c r="AX37">
        <f t="shared" si="16"/>
        <v>1.6367807922475639</v>
      </c>
      <c r="AY37" s="14">
        <v>136.77625485986735</v>
      </c>
      <c r="AZ37" s="8">
        <f>AY37/GGDP!G37</f>
        <v>0.78788165241859076</v>
      </c>
      <c r="BB37">
        <v>2029</v>
      </c>
      <c r="BC37" s="14">
        <v>145.89999999999995</v>
      </c>
      <c r="BD37">
        <f t="shared" si="17"/>
        <v>9.1237451401325984</v>
      </c>
      <c r="BE37" s="4">
        <f>BC37/GGDP!G37</f>
        <v>0.84043778801843294</v>
      </c>
      <c r="BF37">
        <f t="shared" si="18"/>
        <v>1.0667056218894151</v>
      </c>
      <c r="BH37" s="14">
        <v>62.843668914394136</v>
      </c>
      <c r="BK37" s="14">
        <v>89.5</v>
      </c>
      <c r="BL37">
        <f t="shared" si="19"/>
        <v>26.656331085605864</v>
      </c>
      <c r="BM37" s="8">
        <f>BK37/GGDP!G37</f>
        <v>0.51555299539170507</v>
      </c>
      <c r="BO37">
        <f t="shared" si="20"/>
        <v>1.4241689186211774</v>
      </c>
    </row>
    <row r="38" spans="1:67" x14ac:dyDescent="0.35">
      <c r="A38">
        <v>31</v>
      </c>
      <c r="B38">
        <v>2030</v>
      </c>
      <c r="C38" s="15">
        <v>0.12362617226459156</v>
      </c>
      <c r="D38" s="15">
        <v>0.33813846541749487</v>
      </c>
      <c r="E38" s="15">
        <v>0.17282803552095641</v>
      </c>
      <c r="F38">
        <f t="shared" si="1"/>
        <v>0.6345926732030428</v>
      </c>
      <c r="G38" s="15">
        <v>0.16904917634303021</v>
      </c>
      <c r="Y38" s="16">
        <v>49.183389444105721</v>
      </c>
      <c r="Z38" s="16">
        <v>134.52487872120457</v>
      </c>
      <c r="AA38" s="16">
        <v>68.757840044535158</v>
      </c>
      <c r="AB38" s="16">
        <v>67.254460143678926</v>
      </c>
      <c r="AC38">
        <f>Y38/GGDP!$G38</f>
        <v>0.2749364941813725</v>
      </c>
      <c r="AD38">
        <f>Z38/GGDP!$G38</f>
        <v>0.75199775684054215</v>
      </c>
      <c r="AE38">
        <f>AA38/GGDP!$G38</f>
        <v>0.38435820920417668</v>
      </c>
      <c r="AF38">
        <f>AB38/GGDP!$G38</f>
        <v>0.37595427437910967</v>
      </c>
      <c r="AI38">
        <v>2030</v>
      </c>
      <c r="AJ38" s="16">
        <v>49.183389444105721</v>
      </c>
      <c r="AK38" s="5">
        <f>AJ38/GGDP!G38</f>
        <v>0.2749364941813725</v>
      </c>
      <c r="AM38" s="14">
        <v>89</v>
      </c>
      <c r="AN38" s="4">
        <f t="shared" si="13"/>
        <v>39.816610555894279</v>
      </c>
      <c r="AO38" s="6">
        <f>AM38/GGDP!G38</f>
        <v>0.49751243781094528</v>
      </c>
      <c r="AP38" s="13">
        <f t="shared" si="14"/>
        <v>1.8095540182553649</v>
      </c>
      <c r="AQ38" s="16">
        <v>68.757840044535158</v>
      </c>
      <c r="AR38" s="6">
        <f>AQ38/GGDP!G38</f>
        <v>0.38435820920417668</v>
      </c>
      <c r="AT38">
        <v>2030</v>
      </c>
      <c r="AU38" s="14">
        <v>113</v>
      </c>
      <c r="AV38">
        <f t="shared" si="15"/>
        <v>44.242159955464842</v>
      </c>
      <c r="AW38" s="6">
        <f>AU38/GGDP!G38</f>
        <v>0.6316730951981665</v>
      </c>
      <c r="AX38">
        <f t="shared" si="16"/>
        <v>1.6434489496297258</v>
      </c>
      <c r="AY38" s="16">
        <v>134.52487872120457</v>
      </c>
      <c r="AZ38" s="8">
        <f>AY38/GGDP!G38</f>
        <v>0.75199775684054215</v>
      </c>
      <c r="BB38">
        <v>2030</v>
      </c>
      <c r="BC38" s="14">
        <v>143</v>
      </c>
      <c r="BD38">
        <f t="shared" si="17"/>
        <v>8.4751212787954273</v>
      </c>
      <c r="BE38" s="4">
        <f>BC38/GGDP!G38</f>
        <v>0.79937391693219306</v>
      </c>
      <c r="BF38">
        <f t="shared" si="18"/>
        <v>1.0630004008132923</v>
      </c>
      <c r="BH38" s="16">
        <v>67.254460143678926</v>
      </c>
      <c r="BK38" s="14">
        <v>96</v>
      </c>
      <c r="BL38">
        <f t="shared" si="19"/>
        <v>28.745539856321074</v>
      </c>
      <c r="BM38" s="8">
        <f>BK38/GGDP!G38</f>
        <v>0.53664262954888486</v>
      </c>
      <c r="BO38">
        <f t="shared" si="20"/>
        <v>1.4274146249172264</v>
      </c>
    </row>
    <row r="39" spans="1:67" x14ac:dyDescent="0.35">
      <c r="A39">
        <v>32</v>
      </c>
      <c r="B39">
        <v>2031</v>
      </c>
      <c r="C39" s="15">
        <v>0.11735715793282647</v>
      </c>
      <c r="D39" s="15">
        <v>0.32610931172249058</v>
      </c>
      <c r="E39" s="15">
        <v>0.1658569262904307</v>
      </c>
      <c r="F39">
        <f t="shared" si="1"/>
        <v>0.6093233959457478</v>
      </c>
      <c r="G39" s="15">
        <v>0.18636850890773479</v>
      </c>
      <c r="Y39" s="14">
        <v>46.161834216289307</v>
      </c>
      <c r="Z39" s="14">
        <v>128.27341978354997</v>
      </c>
      <c r="AA39" s="14">
        <v>65.238968546124042</v>
      </c>
      <c r="AB39" s="14">
        <v>73.30709402710815</v>
      </c>
      <c r="AC39">
        <f>Y39/GGDP!$G39</f>
        <v>0.25051193474949424</v>
      </c>
      <c r="AD39">
        <f>Z39/GGDP!$G39</f>
        <v>0.69611667544120015</v>
      </c>
      <c r="AE39">
        <f>AA39/GGDP!$G39</f>
        <v>0.35404009630500916</v>
      </c>
      <c r="AF39">
        <f>AB39/GGDP!$G39</f>
        <v>0.39782435571231423</v>
      </c>
      <c r="AI39">
        <v>2031</v>
      </c>
      <c r="AJ39" s="14">
        <v>46.161834216289307</v>
      </c>
      <c r="AK39" s="5">
        <f>AJ39/GGDP!G39</f>
        <v>0.25051193474949424</v>
      </c>
      <c r="AM39" s="14">
        <v>82.9</v>
      </c>
      <c r="AN39" s="4">
        <f t="shared" si="13"/>
        <v>36.738165783710699</v>
      </c>
      <c r="AO39" s="6">
        <f>AM39/GGDP!G39</f>
        <v>0.44988332338416454</v>
      </c>
      <c r="AP39" s="13">
        <f t="shared" si="14"/>
        <v>1.7958558494789352</v>
      </c>
      <c r="AQ39" s="14">
        <v>65.238968546124042</v>
      </c>
      <c r="AR39" s="6">
        <f>AQ39/GGDP!G39</f>
        <v>0.35404009630500916</v>
      </c>
      <c r="AT39">
        <v>2031</v>
      </c>
      <c r="AU39" s="14">
        <v>107.2</v>
      </c>
      <c r="AV39">
        <f t="shared" si="15"/>
        <v>41.961031453875961</v>
      </c>
      <c r="AW39" s="6">
        <f>AU39/GGDP!G39</f>
        <v>0.58175503337493895</v>
      </c>
      <c r="AX39">
        <f t="shared" si="16"/>
        <v>1.6431896823170871</v>
      </c>
      <c r="AY39" s="14">
        <v>128.27341978354997</v>
      </c>
      <c r="AZ39" s="8">
        <f>AY39/GGDP!G39</f>
        <v>0.69611667544120015</v>
      </c>
      <c r="BB39">
        <v>2031</v>
      </c>
      <c r="BC39" s="14">
        <v>136.30000000000001</v>
      </c>
      <c r="BD39">
        <f t="shared" si="17"/>
        <v>8.0265802164500428</v>
      </c>
      <c r="BE39" s="4">
        <f>BC39/GGDP!G39</f>
        <v>0.73967547620339724</v>
      </c>
      <c r="BF39">
        <f t="shared" si="18"/>
        <v>1.062573994129058</v>
      </c>
      <c r="BH39" s="14">
        <v>73.30709402710815</v>
      </c>
      <c r="BK39" s="14">
        <v>107.1</v>
      </c>
      <c r="BL39">
        <f t="shared" si="19"/>
        <v>33.792905972891845</v>
      </c>
      <c r="BM39" s="8">
        <f>BK39/GGDP!G39</f>
        <v>0.58121235144082051</v>
      </c>
      <c r="BO39">
        <f t="shared" si="20"/>
        <v>1.4609772958725604</v>
      </c>
    </row>
    <row r="40" spans="1:67" x14ac:dyDescent="0.35">
      <c r="A40">
        <v>33</v>
      </c>
      <c r="B40">
        <v>2032</v>
      </c>
      <c r="C40" s="15">
        <v>0.11094321499048733</v>
      </c>
      <c r="D40" s="15">
        <v>0.31380206510264402</v>
      </c>
      <c r="E40" s="15">
        <v>0.15872465724729767</v>
      </c>
      <c r="F40">
        <f t="shared" si="1"/>
        <v>0.58346993734042907</v>
      </c>
      <c r="G40" s="15">
        <v>0.2040882340496192</v>
      </c>
      <c r="Y40" s="14">
        <v>43.140278988472893</v>
      </c>
      <c r="Z40" s="14">
        <v>122.02196084589536</v>
      </c>
      <c r="AA40" s="14">
        <v>61.720097047712926</v>
      </c>
      <c r="AB40" s="14">
        <v>79.359727910537373</v>
      </c>
      <c r="AC40">
        <f>Y40/GGDP!$G40</f>
        <v>0.22738919981273928</v>
      </c>
      <c r="AD40">
        <f>Z40/GGDP!$G40</f>
        <v>0.64316867407703648</v>
      </c>
      <c r="AE40">
        <f>AA40/GGDP!$G40</f>
        <v>0.32532203799131842</v>
      </c>
      <c r="AF40">
        <f>AB40/GGDP!$G40</f>
        <v>0.41829921943146414</v>
      </c>
      <c r="AI40">
        <v>2032</v>
      </c>
      <c r="AJ40" s="14">
        <v>43.140278988472893</v>
      </c>
      <c r="AK40" s="5">
        <f>AJ40/GGDP!G40</f>
        <v>0.22738919981273928</v>
      </c>
      <c r="AM40" s="14">
        <v>76.800000000000011</v>
      </c>
      <c r="AN40" s="4">
        <f t="shared" si="13"/>
        <v>33.659721011527118</v>
      </c>
      <c r="AO40" s="6">
        <f>AM40/GGDP!G40</f>
        <v>0.40480708412397221</v>
      </c>
      <c r="AP40" s="13">
        <f t="shared" si="14"/>
        <v>1.7802388348142351</v>
      </c>
      <c r="AQ40" s="14">
        <v>61.720097047712926</v>
      </c>
      <c r="AR40" s="6">
        <f>AQ40/GGDP!G40</f>
        <v>0.32532203799131842</v>
      </c>
      <c r="AT40">
        <v>2032</v>
      </c>
      <c r="AU40" s="14">
        <v>101.4</v>
      </c>
      <c r="AV40">
        <f t="shared" si="15"/>
        <v>39.67990295228708</v>
      </c>
      <c r="AW40" s="6">
        <f>AU40/GGDP!G40</f>
        <v>0.53447185325743207</v>
      </c>
      <c r="AX40">
        <f t="shared" si="16"/>
        <v>1.6429008515915391</v>
      </c>
      <c r="AY40" s="14">
        <v>122.02196084589536</v>
      </c>
      <c r="AZ40" s="8">
        <f>AY40/GGDP!G40</f>
        <v>0.64316867407703648</v>
      </c>
      <c r="BB40">
        <v>2032</v>
      </c>
      <c r="BC40" s="14">
        <v>129.60000000000002</v>
      </c>
      <c r="BD40">
        <f t="shared" si="17"/>
        <v>7.5780391541046583</v>
      </c>
      <c r="BE40" s="4">
        <f>BC40/GGDP!G40</f>
        <v>0.68311195445920314</v>
      </c>
      <c r="BF40">
        <f t="shared" si="18"/>
        <v>1.0621038959017808</v>
      </c>
      <c r="BH40" s="14">
        <v>79.359727910537373</v>
      </c>
      <c r="BK40" s="14">
        <v>118.19999999999999</v>
      </c>
      <c r="BL40">
        <f t="shared" si="19"/>
        <v>38.840272089462616</v>
      </c>
      <c r="BM40" s="8">
        <f>BK40/GGDP!G40</f>
        <v>0.62302340290955083</v>
      </c>
      <c r="BO40">
        <f t="shared" si="20"/>
        <v>1.4894204291280768</v>
      </c>
    </row>
    <row r="41" spans="1:67" x14ac:dyDescent="0.35">
      <c r="A41">
        <v>34</v>
      </c>
      <c r="B41">
        <v>2033</v>
      </c>
      <c r="C41" s="15">
        <v>0.10437925892230196</v>
      </c>
      <c r="D41" s="15">
        <v>0.30120696925298651</v>
      </c>
      <c r="E41" s="15">
        <v>0.15142557443872343</v>
      </c>
      <c r="F41">
        <f t="shared" si="1"/>
        <v>0.55701180261401184</v>
      </c>
      <c r="G41" s="15">
        <v>0.22222239869955143</v>
      </c>
      <c r="Y41" s="14">
        <v>40.118723760656479</v>
      </c>
      <c r="Z41" s="14">
        <v>115.77050190824076</v>
      </c>
      <c r="AA41" s="14">
        <v>58.20122554930181</v>
      </c>
      <c r="AB41" s="14">
        <v>85.412361793966596</v>
      </c>
      <c r="AC41">
        <f>Y41/GGDP!$G41</f>
        <v>0.20547361721206903</v>
      </c>
      <c r="AD41">
        <f>Z41/GGDP!$G41</f>
        <v>0.59293470887703337</v>
      </c>
      <c r="AE41">
        <f>AA41/GGDP!$G41</f>
        <v>0.29808566222433708</v>
      </c>
      <c r="AF41">
        <f>AB41/GGDP!$G41</f>
        <v>0.43745127679368295</v>
      </c>
      <c r="AI41">
        <v>2033</v>
      </c>
      <c r="AJ41" s="14">
        <v>40.118723760656479</v>
      </c>
      <c r="AK41" s="5">
        <f>AJ41/GGDP!G41</f>
        <v>0.20547361721206903</v>
      </c>
      <c r="AM41" s="14">
        <v>70.700000000000017</v>
      </c>
      <c r="AN41" s="4">
        <f t="shared" si="13"/>
        <v>30.581276239343538</v>
      </c>
      <c r="AO41" s="6">
        <f>AM41/GGDP!G41</f>
        <v>0.36209987195902699</v>
      </c>
      <c r="AP41" s="13">
        <f t="shared" si="14"/>
        <v>1.7622694186831014</v>
      </c>
      <c r="AQ41" s="14">
        <v>58.20122554930181</v>
      </c>
      <c r="AR41" s="6">
        <f>AQ41/GGDP!G41</f>
        <v>0.29808566222433708</v>
      </c>
      <c r="AT41">
        <v>2033</v>
      </c>
      <c r="AU41" s="14">
        <v>95.600000000000009</v>
      </c>
      <c r="AV41">
        <f t="shared" si="15"/>
        <v>37.398774450698198</v>
      </c>
      <c r="AW41" s="6">
        <f>AU41/GGDP!G41</f>
        <v>0.48962868117797698</v>
      </c>
      <c r="AX41">
        <f t="shared" si="16"/>
        <v>1.6425770952025398</v>
      </c>
      <c r="AY41" s="14">
        <v>115.77050190824076</v>
      </c>
      <c r="AZ41" s="8">
        <f>AY41/GGDP!G41</f>
        <v>0.59293470887703337</v>
      </c>
      <c r="BB41">
        <v>2033</v>
      </c>
      <c r="BC41" s="14">
        <v>122.90000000000002</v>
      </c>
      <c r="BD41">
        <f t="shared" si="17"/>
        <v>7.1294980917592596</v>
      </c>
      <c r="BE41" s="4">
        <f>BC41/GGDP!G41</f>
        <v>0.62944942381562108</v>
      </c>
      <c r="BF41">
        <f t="shared" si="18"/>
        <v>1.0615830282692398</v>
      </c>
      <c r="BH41" s="14">
        <v>85.412361793966596</v>
      </c>
      <c r="BK41" s="14">
        <v>129.29999999999998</v>
      </c>
      <c r="BL41">
        <f t="shared" si="19"/>
        <v>43.887638206033387</v>
      </c>
      <c r="BM41" s="8">
        <f>BK41/GGDP!G41</f>
        <v>0.66222791293213823</v>
      </c>
      <c r="BO41">
        <f t="shared" si="20"/>
        <v>1.5138323924574293</v>
      </c>
    </row>
    <row r="42" spans="1:67" x14ac:dyDescent="0.35">
      <c r="A42">
        <v>35</v>
      </c>
      <c r="B42">
        <v>2034</v>
      </c>
      <c r="C42" s="15">
        <v>9.7659964559366846E-2</v>
      </c>
      <c r="D42" s="15">
        <v>0.28831380609587426</v>
      </c>
      <c r="E42" s="15">
        <v>0.14395375630636834</v>
      </c>
      <c r="F42">
        <f t="shared" si="1"/>
        <v>0.52992752696160939</v>
      </c>
      <c r="G42" s="15">
        <v>0.24078571463937196</v>
      </c>
      <c r="Y42" s="14">
        <v>37.097168532840065</v>
      </c>
      <c r="Z42" s="14">
        <v>109.51904297058616</v>
      </c>
      <c r="AA42" s="14">
        <v>54.682354050890694</v>
      </c>
      <c r="AB42" s="14">
        <v>91.464995677395819</v>
      </c>
      <c r="AC42">
        <f>Y42/GGDP!$G42</f>
        <v>0.18469166848969462</v>
      </c>
      <c r="AD42">
        <f>Z42/GGDP!$G42</f>
        <v>0.54525063711334332</v>
      </c>
      <c r="AE42">
        <f>AA42/GGDP!$G42</f>
        <v>0.27224113338091549</v>
      </c>
      <c r="AF42">
        <f>AB42/GGDP!$G42</f>
        <v>0.45536690071390928</v>
      </c>
      <c r="AI42">
        <v>2034</v>
      </c>
      <c r="AJ42" s="14">
        <v>37.097168532840065</v>
      </c>
      <c r="AK42" s="5">
        <f>AJ42/GGDP!G42</f>
        <v>0.18469166848969462</v>
      </c>
      <c r="AM42" s="14">
        <v>64.600000000000023</v>
      </c>
      <c r="AN42" s="4">
        <f t="shared" si="13"/>
        <v>27.502831467159957</v>
      </c>
      <c r="AO42" s="6">
        <f>AM42/GGDP!G42</f>
        <v>0.32161704669919355</v>
      </c>
      <c r="AP42" s="13">
        <f t="shared" si="14"/>
        <v>1.7413727935277117</v>
      </c>
      <c r="AQ42" s="14">
        <v>54.682354050890694</v>
      </c>
      <c r="AR42" s="6">
        <f>AQ42/GGDP!G42</f>
        <v>0.27224113338091549</v>
      </c>
      <c r="AT42">
        <v>2034</v>
      </c>
      <c r="AU42" s="14">
        <v>89.800000000000011</v>
      </c>
      <c r="AV42">
        <f t="shared" si="15"/>
        <v>35.117645949109317</v>
      </c>
      <c r="AW42" s="6">
        <f>AU42/GGDP!G42</f>
        <v>0.44707756646420393</v>
      </c>
      <c r="AX42">
        <f t="shared" si="16"/>
        <v>1.6422116706319321</v>
      </c>
      <c r="AY42" s="14">
        <v>109.51904297058616</v>
      </c>
      <c r="AZ42" s="8">
        <f>AY42/GGDP!G42</f>
        <v>0.54525063711334332</v>
      </c>
      <c r="BB42">
        <v>2034</v>
      </c>
      <c r="BC42" s="14">
        <v>116.20000000000002</v>
      </c>
      <c r="BD42">
        <f t="shared" si="17"/>
        <v>6.6809570294138609</v>
      </c>
      <c r="BE42" s="4">
        <f>BC42/GGDP!G42</f>
        <v>0.57851239669421495</v>
      </c>
      <c r="BF42">
        <f t="shared" si="18"/>
        <v>1.0610026973227678</v>
      </c>
      <c r="BH42" s="14">
        <v>91.464995677395819</v>
      </c>
      <c r="BK42" s="14">
        <v>140.39999999999998</v>
      </c>
      <c r="BL42">
        <f t="shared" si="19"/>
        <v>48.935004322604158</v>
      </c>
      <c r="BM42" s="8">
        <f>BK42/GGDP!G42</f>
        <v>0.69899432440505804</v>
      </c>
      <c r="BO42">
        <f t="shared" si="20"/>
        <v>1.53501346564539</v>
      </c>
    </row>
    <row r="43" spans="1:67" x14ac:dyDescent="0.35">
      <c r="A43">
        <v>36</v>
      </c>
      <c r="B43">
        <v>2035</v>
      </c>
      <c r="C43" s="15">
        <v>9.0779751670778577E-2</v>
      </c>
      <c r="D43" s="15">
        <v>0.27511186813382221</v>
      </c>
      <c r="E43" s="15">
        <v>0.13630299766436105</v>
      </c>
      <c r="F43">
        <f t="shared" si="1"/>
        <v>0.50219461746896177</v>
      </c>
      <c r="G43" s="15">
        <v>0.25979359830772469</v>
      </c>
      <c r="Y43" s="14">
        <v>34.075613305023651</v>
      </c>
      <c r="Z43" s="14">
        <v>103.26758403293155</v>
      </c>
      <c r="AA43" s="14">
        <v>51.163482552479579</v>
      </c>
      <c r="AB43" s="14">
        <v>97.517629560825043</v>
      </c>
      <c r="AC43">
        <f>Y43/GGDP!$G43</f>
        <v>0.16499110688531279</v>
      </c>
      <c r="AD43">
        <f>Z43/GGDP!$G43</f>
        <v>0.50001251165899163</v>
      </c>
      <c r="AE43">
        <f>AA43/GGDP!$G43</f>
        <v>0.24772905898648903</v>
      </c>
      <c r="AF43">
        <f>AB43/GGDP!$G43</f>
        <v>0.47217174047753374</v>
      </c>
      <c r="AI43">
        <v>2035</v>
      </c>
      <c r="AJ43" s="14">
        <v>34.075613305023651</v>
      </c>
      <c r="AK43" s="5">
        <f>AJ43/GGDP!G43</f>
        <v>0.16499110688531279</v>
      </c>
      <c r="AM43" s="14">
        <v>58.500000000000021</v>
      </c>
      <c r="AN43" s="4">
        <f t="shared" si="13"/>
        <v>24.42438669497637</v>
      </c>
      <c r="AO43" s="6">
        <f>AM43/GGDP!G43</f>
        <v>0.28325182782162406</v>
      </c>
      <c r="AP43" s="13">
        <f t="shared" si="14"/>
        <v>1.7167702742822113</v>
      </c>
      <c r="AQ43" s="14">
        <v>51.163482552479579</v>
      </c>
      <c r="AR43" s="6">
        <f>AQ43/GGDP!G43</f>
        <v>0.24772905898648903</v>
      </c>
      <c r="AT43">
        <v>2035</v>
      </c>
      <c r="AU43" s="14">
        <v>84.000000000000014</v>
      </c>
      <c r="AV43">
        <f t="shared" si="15"/>
        <v>32.836517447520436</v>
      </c>
      <c r="AW43" s="6">
        <f>AU43/GGDP!G43</f>
        <v>0.40672057328233191</v>
      </c>
      <c r="AX43">
        <f t="shared" si="16"/>
        <v>1.6417959804405271</v>
      </c>
      <c r="AY43" s="14">
        <v>103.26758403293155</v>
      </c>
      <c r="AZ43" s="8">
        <f>AY43/GGDP!G43</f>
        <v>0.50001251165899163</v>
      </c>
      <c r="BB43">
        <v>2035</v>
      </c>
      <c r="BC43" s="14">
        <v>109.50000000000001</v>
      </c>
      <c r="BD43">
        <f t="shared" si="17"/>
        <v>6.2324159670684622</v>
      </c>
      <c r="BE43" s="4">
        <f>BC43/GGDP!G43</f>
        <v>0.53018931874303987</v>
      </c>
      <c r="BF43">
        <f t="shared" si="18"/>
        <v>1.060352103958208</v>
      </c>
      <c r="BH43" s="14">
        <v>97.517629560825043</v>
      </c>
      <c r="BK43" s="14">
        <v>151.49999999999997</v>
      </c>
      <c r="BL43">
        <f t="shared" si="19"/>
        <v>53.982370439174929</v>
      </c>
      <c r="BM43" s="8">
        <f>BK43/GGDP!G43</f>
        <v>0.73354960538420555</v>
      </c>
      <c r="BO43">
        <f t="shared" si="20"/>
        <v>1.5535652443797796</v>
      </c>
    </row>
    <row r="44" spans="1:67" x14ac:dyDescent="0.35">
      <c r="A44">
        <v>37</v>
      </c>
      <c r="B44">
        <v>2036</v>
      </c>
      <c r="C44" s="15">
        <v>8.37327695075335E-2</v>
      </c>
      <c r="D44" s="15">
        <v>0.26158992879192233</v>
      </c>
      <c r="E44" s="15">
        <v>0.12846679251220022</v>
      </c>
      <c r="F44">
        <f t="shared" si="1"/>
        <v>0.47378949081165606</v>
      </c>
      <c r="G44" s="15">
        <v>0.27926221350044494</v>
      </c>
      <c r="Y44" s="14">
        <v>31.054058077207237</v>
      </c>
      <c r="Z44" s="14">
        <v>97.016125095276948</v>
      </c>
      <c r="AA44" s="14">
        <v>47.644611054068463</v>
      </c>
      <c r="AB44" s="14">
        <v>103.57026344425427</v>
      </c>
      <c r="AC44">
        <f>Y44/GGDP!$G44</f>
        <v>0.14629508681022865</v>
      </c>
      <c r="AD44">
        <f>Z44/GGDP!$G44</f>
        <v>0.45704115087048075</v>
      </c>
      <c r="AE44">
        <f>AA44/GGDP!$G44</f>
        <v>0.22445287159781627</v>
      </c>
      <c r="AF44">
        <f>AB44/GGDP!$G44</f>
        <v>0.48791757405311281</v>
      </c>
      <c r="AI44">
        <v>2036</v>
      </c>
      <c r="AJ44" s="14">
        <v>31.054058077207237</v>
      </c>
      <c r="AK44" s="5">
        <f>AJ44/GGDP!G44</f>
        <v>0.14629508681022865</v>
      </c>
      <c r="AM44" s="14">
        <v>52.40000000000002</v>
      </c>
      <c r="AN44" s="4">
        <f t="shared" si="13"/>
        <v>21.345941922792782</v>
      </c>
      <c r="AO44" s="6">
        <f>AM44/GGDP!G44</f>
        <v>0.24685541998398275</v>
      </c>
      <c r="AP44" s="13">
        <f t="shared" si="14"/>
        <v>1.6873801121168146</v>
      </c>
      <c r="AQ44" s="14">
        <v>47.644611054068463</v>
      </c>
      <c r="AR44" s="6">
        <f>AQ44/GGDP!G44</f>
        <v>0.22445287159781627</v>
      </c>
      <c r="AT44">
        <v>2036</v>
      </c>
      <c r="AU44" s="14">
        <v>78.200000000000017</v>
      </c>
      <c r="AV44">
        <f t="shared" si="15"/>
        <v>30.555388945931554</v>
      </c>
      <c r="AW44" s="6">
        <f>AU44/GGDP!G44</f>
        <v>0.36839873745701235</v>
      </c>
      <c r="AX44">
        <f t="shared" si="16"/>
        <v>1.6413188872768092</v>
      </c>
      <c r="AY44" s="14">
        <v>97.016125095276948</v>
      </c>
      <c r="AZ44" s="8">
        <f>AY44/GGDP!G44</f>
        <v>0.45704115087048075</v>
      </c>
      <c r="BB44">
        <v>2036</v>
      </c>
      <c r="BC44" s="14">
        <v>102.80000000000001</v>
      </c>
      <c r="BD44">
        <f t="shared" si="17"/>
        <v>5.7838749047230635</v>
      </c>
      <c r="BE44" s="4">
        <f>BC44/GGDP!G44</f>
        <v>0.48428887737315685</v>
      </c>
      <c r="BF44">
        <f t="shared" si="18"/>
        <v>1.0596176656101537</v>
      </c>
      <c r="BH44" s="14">
        <v>103.57026344425427</v>
      </c>
      <c r="BK44" s="14">
        <v>162.59999999999997</v>
      </c>
      <c r="BL44">
        <f t="shared" si="19"/>
        <v>59.0297365557457</v>
      </c>
      <c r="BM44" s="8">
        <f>BK44/GGDP!G44</f>
        <v>0.76600555895793077</v>
      </c>
      <c r="BO44">
        <f t="shared" si="20"/>
        <v>1.5699486956265001</v>
      </c>
    </row>
    <row r="45" spans="1:67" x14ac:dyDescent="0.35">
      <c r="A45">
        <v>38</v>
      </c>
      <c r="B45">
        <v>2037</v>
      </c>
      <c r="C45" s="15">
        <v>7.6512880208718811E-2</v>
      </c>
      <c r="D45" s="15">
        <v>0.2477362105771953</v>
      </c>
      <c r="E45" s="15">
        <v>0.12043831558253115</v>
      </c>
      <c r="F45">
        <f t="shared" si="1"/>
        <v>0.44468740636844528</v>
      </c>
      <c r="G45" s="15">
        <v>0.29920851721408098</v>
      </c>
      <c r="Y45" s="14">
        <v>28.032502849390823</v>
      </c>
      <c r="Z45" s="14">
        <v>90.764666157622344</v>
      </c>
      <c r="AA45" s="14">
        <v>44.125739555657347</v>
      </c>
      <c r="AB45" s="14">
        <v>109.62289732768349</v>
      </c>
      <c r="AC45">
        <f>Y45/GGDP!$G45</f>
        <v>0.12854818567153128</v>
      </c>
      <c r="AD45">
        <f>Z45/GGDP!$G45</f>
        <v>0.41621803163031296</v>
      </c>
      <c r="AE45">
        <f>AA45/GGDP!$G45</f>
        <v>0.2023466756346923</v>
      </c>
      <c r="AF45">
        <f>AB45/GGDP!$G45</f>
        <v>0.50269591107297429</v>
      </c>
      <c r="AI45">
        <v>2037</v>
      </c>
      <c r="AJ45" s="14">
        <v>28.032502849390823</v>
      </c>
      <c r="AK45" s="5">
        <f>AJ45/GGDP!G45</f>
        <v>0.12854818567153128</v>
      </c>
      <c r="AM45" s="14">
        <v>46.300000000000018</v>
      </c>
      <c r="AN45" s="4">
        <f t="shared" si="13"/>
        <v>18.267497150609195</v>
      </c>
      <c r="AO45" s="6">
        <f>AM45/GGDP!G45</f>
        <v>0.21231714587059211</v>
      </c>
      <c r="AP45" s="13">
        <f t="shared" si="14"/>
        <v>1.6516541619117739</v>
      </c>
      <c r="AQ45" s="14">
        <v>44.125739555657347</v>
      </c>
      <c r="AR45" s="6">
        <f>AQ45/GGDP!G45</f>
        <v>0.2023466756346923</v>
      </c>
      <c r="AT45">
        <v>2037</v>
      </c>
      <c r="AU45" s="14">
        <v>72.40000000000002</v>
      </c>
      <c r="AV45">
        <f t="shared" si="15"/>
        <v>28.274260444342673</v>
      </c>
      <c r="AW45" s="6">
        <f>AU45/GGDP!G45</f>
        <v>0.33200348511945715</v>
      </c>
      <c r="AX45">
        <f t="shared" si="16"/>
        <v>1.640765701131861</v>
      </c>
      <c r="AY45" s="14">
        <v>90.764666157622344</v>
      </c>
      <c r="AZ45" s="8">
        <f>AY45/GGDP!G45</f>
        <v>0.41621803163031296</v>
      </c>
      <c r="BB45">
        <v>2037</v>
      </c>
      <c r="BC45" s="14">
        <v>96.100000000000009</v>
      </c>
      <c r="BD45">
        <f t="shared" si="17"/>
        <v>5.3353338423776648</v>
      </c>
      <c r="BE45" s="4">
        <f>BC45/GGDP!G45</f>
        <v>0.44068418397762193</v>
      </c>
      <c r="BF45">
        <f t="shared" si="18"/>
        <v>1.0587820576909555</v>
      </c>
      <c r="BH45" s="14">
        <v>109.62289732768349</v>
      </c>
      <c r="BK45" s="14">
        <v>173.69999999999996</v>
      </c>
      <c r="BL45">
        <f t="shared" si="19"/>
        <v>64.077102672316471</v>
      </c>
      <c r="BM45" s="8">
        <f>BK45/GGDP!G45</f>
        <v>0.79653322327692921</v>
      </c>
      <c r="BO45">
        <f t="shared" si="20"/>
        <v>1.5845229804570657</v>
      </c>
    </row>
    <row r="46" spans="1:67" x14ac:dyDescent="0.35">
      <c r="A46">
        <v>39</v>
      </c>
      <c r="B46">
        <v>2038</v>
      </c>
      <c r="C46" s="15">
        <v>6.9113640971078805E-2</v>
      </c>
      <c r="D46" s="15">
        <v>0.2335383508650741</v>
      </c>
      <c r="E46" s="15">
        <v>0.11221040251380203</v>
      </c>
      <c r="F46">
        <f t="shared" si="1"/>
        <v>0.41486239434995492</v>
      </c>
      <c r="G46" s="15">
        <v>0.3196503089058248</v>
      </c>
      <c r="Y46" s="14">
        <v>25.01094762157441</v>
      </c>
      <c r="Z46" s="14">
        <v>84.51320721996774</v>
      </c>
      <c r="AA46" s="14">
        <v>40.606868057246231</v>
      </c>
      <c r="AB46" s="14">
        <v>115.67553121111271</v>
      </c>
      <c r="AC46">
        <f>Y46/GGDP!$G46</f>
        <v>0.11168593204239712</v>
      </c>
      <c r="AD46">
        <f>Z46/GGDP!$G46</f>
        <v>0.37739219085454917</v>
      </c>
      <c r="AE46">
        <f>AA46/GGDP!$G46</f>
        <v>0.18132923129966166</v>
      </c>
      <c r="AF46">
        <f>AB46/GGDP!$G46</f>
        <v>0.51654698227700591</v>
      </c>
      <c r="AI46">
        <v>2038</v>
      </c>
      <c r="AJ46" s="14">
        <v>25.01094762157441</v>
      </c>
      <c r="AK46" s="5">
        <f>AJ46/GGDP!G46</f>
        <v>0.11168593204239712</v>
      </c>
      <c r="AM46" s="14">
        <v>40.200000000000017</v>
      </c>
      <c r="AN46" s="4">
        <f t="shared" si="13"/>
        <v>15.189052378425608</v>
      </c>
      <c r="AO46" s="6">
        <f>AM46/GGDP!G46</f>
        <v>0.17951236938465667</v>
      </c>
      <c r="AP46" s="13">
        <f t="shared" si="14"/>
        <v>1.607296157196521</v>
      </c>
      <c r="AQ46" s="14">
        <v>40.606868057246231</v>
      </c>
      <c r="AR46" s="6">
        <f>AQ46/GGDP!G46</f>
        <v>0.18132923129966166</v>
      </c>
      <c r="AT46">
        <v>2038</v>
      </c>
      <c r="AU46" s="14">
        <v>66.600000000000023</v>
      </c>
      <c r="AV46">
        <f t="shared" si="15"/>
        <v>25.993131942753791</v>
      </c>
      <c r="AW46" s="6">
        <f>AU46/GGDP!G46</f>
        <v>0.2974010895775655</v>
      </c>
      <c r="AX46">
        <f t="shared" si="16"/>
        <v>1.6401166400252669</v>
      </c>
      <c r="AY46" s="14">
        <v>84.51320721996774</v>
      </c>
      <c r="AZ46" s="8">
        <f>AY46/GGDP!G46</f>
        <v>0.37739219085454917</v>
      </c>
      <c r="BB46">
        <v>2038</v>
      </c>
      <c r="BC46" s="14">
        <v>89.4</v>
      </c>
      <c r="BD46">
        <f t="shared" si="17"/>
        <v>4.8867927800322661</v>
      </c>
      <c r="BE46" s="4">
        <f>BC46/GGDP!G46</f>
        <v>0.39921407519871399</v>
      </c>
      <c r="BF46">
        <f t="shared" si="18"/>
        <v>1.0578228296000305</v>
      </c>
      <c r="BH46" s="14">
        <v>115.67553121111271</v>
      </c>
      <c r="BK46" s="14">
        <v>184.79999999999995</v>
      </c>
      <c r="BL46">
        <f t="shared" si="19"/>
        <v>69.124468788887242</v>
      </c>
      <c r="BM46" s="8">
        <f>BK46/GGDP!G46</f>
        <v>0.82522104135036156</v>
      </c>
      <c r="BO46">
        <f t="shared" si="20"/>
        <v>1.5975720886272151</v>
      </c>
    </row>
    <row r="47" spans="1:67" x14ac:dyDescent="0.35">
      <c r="A47">
        <v>40</v>
      </c>
      <c r="B47">
        <v>2039</v>
      </c>
      <c r="C47" s="15">
        <v>6.1528284873086855E-2</v>
      </c>
      <c r="D47" s="15">
        <v>0.21898336510411601</v>
      </c>
      <c r="E47" s="15">
        <v>0.10377552852673816</v>
      </c>
      <c r="F47">
        <f t="shared" si="1"/>
        <v>0.38428717850394101</v>
      </c>
      <c r="G47" s="15">
        <v>0.34060628347062422</v>
      </c>
      <c r="Y47" s="14">
        <v>21.989392393757996</v>
      </c>
      <c r="Z47" s="14">
        <v>78.261748282313135</v>
      </c>
      <c r="AA47" s="14">
        <v>37.087996558835115</v>
      </c>
      <c r="AB47" s="14">
        <v>121.72816509454194</v>
      </c>
      <c r="AC47">
        <f>Y47/GGDP!$G47</f>
        <v>9.5660122650880905E-2</v>
      </c>
      <c r="AD47">
        <f>Z47/GGDP!$G47</f>
        <v>0.34046090521735389</v>
      </c>
      <c r="AE47">
        <f>AA47/GGDP!$G47</f>
        <v>0.16134335302055561</v>
      </c>
      <c r="AF47">
        <f>AB47/GGDP!$G47</f>
        <v>0.5295522038306083</v>
      </c>
      <c r="AI47">
        <v>2039</v>
      </c>
      <c r="AJ47" s="14">
        <v>21.989392393757996</v>
      </c>
      <c r="AK47" s="5">
        <f>AJ47/GGDP!G47</f>
        <v>9.5660122650880905E-2</v>
      </c>
      <c r="AM47" s="14">
        <v>34.100000000000016</v>
      </c>
      <c r="AN47" s="4">
        <f t="shared" si="13"/>
        <v>12.11060760624202</v>
      </c>
      <c r="AO47" s="6">
        <f>AM47/GGDP!G47</f>
        <v>0.148344716578936</v>
      </c>
      <c r="AP47" s="13">
        <f t="shared" si="14"/>
        <v>1.5507477145971431</v>
      </c>
      <c r="AQ47" s="14">
        <v>37.087996558835115</v>
      </c>
      <c r="AR47" s="6">
        <f>AQ47/GGDP!G47</f>
        <v>0.16134335302055561</v>
      </c>
      <c r="AT47">
        <v>2039</v>
      </c>
      <c r="AU47" s="14">
        <v>60.800000000000026</v>
      </c>
      <c r="AV47">
        <f t="shared" si="15"/>
        <v>23.71200344116491</v>
      </c>
      <c r="AW47" s="6">
        <f>AU47/GGDP!G47</f>
        <v>0.26449732457475977</v>
      </c>
      <c r="AX47">
        <f t="shared" si="16"/>
        <v>1.6393444143996565</v>
      </c>
      <c r="AY47" s="14">
        <v>78.261748282313135</v>
      </c>
      <c r="AZ47" s="8">
        <f>AY47/GGDP!G47</f>
        <v>0.34046090521735389</v>
      </c>
      <c r="BB47">
        <v>2039</v>
      </c>
      <c r="BC47" s="14">
        <v>82.7</v>
      </c>
      <c r="BD47">
        <f t="shared" si="17"/>
        <v>4.4382517176868674</v>
      </c>
      <c r="BE47" s="4">
        <f>BC47/GGDP!G47</f>
        <v>0.35976856484099712</v>
      </c>
      <c r="BF47">
        <f t="shared" si="18"/>
        <v>1.0567103574236139</v>
      </c>
      <c r="BH47" s="14">
        <v>121.72816509454194</v>
      </c>
      <c r="BK47" s="14">
        <v>195.89999999999995</v>
      </c>
      <c r="BL47">
        <f t="shared" si="19"/>
        <v>74.171834905458013</v>
      </c>
      <c r="BM47" s="8">
        <f>BK47/GGDP!G47</f>
        <v>0.85222082046374015</v>
      </c>
      <c r="BO47">
        <f t="shared" si="20"/>
        <v>1.6093235271216928</v>
      </c>
    </row>
    <row r="48" spans="1:67" x14ac:dyDescent="0.35">
      <c r="A48">
        <v>41</v>
      </c>
      <c r="B48">
        <v>2040</v>
      </c>
      <c r="C48" s="15">
        <v>5.3749700233560987E-2</v>
      </c>
      <c r="D48" s="15">
        <v>0.2040576072087579</v>
      </c>
      <c r="E48" s="15">
        <v>9.5125785471236776E-2</v>
      </c>
      <c r="F48">
        <f t="shared" si="1"/>
        <v>0.35293309291355568</v>
      </c>
      <c r="G48" s="15">
        <v>0.36209608826689454</v>
      </c>
      <c r="Y48" s="16">
        <v>18.967837165941578</v>
      </c>
      <c r="Z48" s="16">
        <v>72.010289344658517</v>
      </c>
      <c r="AA48" s="16">
        <v>33.569125060424007</v>
      </c>
      <c r="AB48" s="16">
        <v>127.78079897797113</v>
      </c>
      <c r="AC48">
        <f>Y48/GGDP!$G48</f>
        <v>8.0423307890360729E-2</v>
      </c>
      <c r="AD48">
        <f>Z48/GGDP!$G48</f>
        <v>0.30532240553173001</v>
      </c>
      <c r="AE48">
        <f>AA48/GGDP!$G48</f>
        <v>0.14233252092611409</v>
      </c>
      <c r="AF48">
        <f>AB48/GGDP!$G48</f>
        <v>0.54178842051291554</v>
      </c>
      <c r="AI48">
        <v>2040</v>
      </c>
      <c r="AJ48" s="16">
        <v>18.967837165941578</v>
      </c>
      <c r="AK48" s="5">
        <f>AJ48/GGDP!G48</f>
        <v>8.0423307890360729E-2</v>
      </c>
      <c r="AM48" s="14">
        <v>28</v>
      </c>
      <c r="AN48" s="4">
        <f t="shared" si="13"/>
        <v>9.0321628340584219</v>
      </c>
      <c r="AO48" s="6">
        <f>AM48/GGDP!G48</f>
        <v>0.11871952512189951</v>
      </c>
      <c r="AP48" s="13">
        <f t="shared" si="14"/>
        <v>1.4761830647869787</v>
      </c>
      <c r="AQ48" s="16">
        <v>33.569125060424007</v>
      </c>
      <c r="AR48" s="6">
        <f>AQ48/GGDP!G48</f>
        <v>0.14233252092611409</v>
      </c>
      <c r="AT48">
        <v>2040</v>
      </c>
      <c r="AU48" s="14">
        <v>55</v>
      </c>
      <c r="AV48">
        <f t="shared" si="15"/>
        <v>21.430874939575993</v>
      </c>
      <c r="AW48" s="6">
        <f>AU48/GGDP!G48</f>
        <v>0.23319906720373118</v>
      </c>
      <c r="AX48">
        <f t="shared" si="16"/>
        <v>1.6384102922253911</v>
      </c>
      <c r="AY48" s="16">
        <v>72.010289344658517</v>
      </c>
      <c r="AZ48" s="8">
        <f>AY48/GGDP!G48</f>
        <v>0.30532240553173001</v>
      </c>
      <c r="BB48">
        <v>2040</v>
      </c>
      <c r="BC48" s="14">
        <v>76</v>
      </c>
      <c r="BD48">
        <f t="shared" si="17"/>
        <v>3.9897106553414829</v>
      </c>
      <c r="BE48" s="4">
        <f>BC48/GGDP!G48</f>
        <v>0.32223871104515583</v>
      </c>
      <c r="BF48">
        <f t="shared" si="18"/>
        <v>1.055404730235783</v>
      </c>
      <c r="BH48" s="16">
        <v>127.78079897797113</v>
      </c>
      <c r="BK48" s="14">
        <v>207</v>
      </c>
      <c r="BL48">
        <f t="shared" si="19"/>
        <v>79.219201022028869</v>
      </c>
      <c r="BM48" s="8">
        <f>BK48/GGDP!G48</f>
        <v>0.87767648929404285</v>
      </c>
      <c r="BO48">
        <f t="shared" si="20"/>
        <v>1.6199616973414444</v>
      </c>
    </row>
    <row r="49" spans="1:67" x14ac:dyDescent="0.35">
      <c r="A49">
        <v>42</v>
      </c>
      <c r="B49">
        <v>2041</v>
      </c>
      <c r="C49" s="15">
        <v>5.0897843166631478E-2</v>
      </c>
      <c r="D49" s="15">
        <v>0.19570379877194774</v>
      </c>
      <c r="E49" s="15">
        <v>9.1000964864442285E-2</v>
      </c>
      <c r="F49">
        <f t="shared" si="1"/>
        <v>0.33760260680302151</v>
      </c>
      <c r="G49" s="15">
        <v>0.37171425328238794</v>
      </c>
      <c r="Y49" s="14">
        <v>17.869810806204487</v>
      </c>
      <c r="Z49" s="14">
        <v>68.709981416323956</v>
      </c>
      <c r="AA49" s="14">
        <v>31.949684390079604</v>
      </c>
      <c r="AB49" s="14">
        <v>130.50579291502538</v>
      </c>
      <c r="AC49">
        <f>Y49/GGDP!$G49</f>
        <v>7.3872719331147113E-2</v>
      </c>
      <c r="AD49">
        <f>Z49/GGDP!$G49</f>
        <v>0.28404291614850746</v>
      </c>
      <c r="AE49">
        <f>AA49/GGDP!$G49</f>
        <v>0.13207806692881191</v>
      </c>
      <c r="AF49">
        <f>AB49/GGDP!$G49</f>
        <v>0.53950307116587592</v>
      </c>
      <c r="AI49">
        <v>2041</v>
      </c>
      <c r="AJ49" s="14">
        <v>17.869810806204487</v>
      </c>
      <c r="AK49" s="5">
        <f>AJ49/GGDP!G49</f>
        <v>7.3872719331147113E-2</v>
      </c>
      <c r="AM49" s="14">
        <v>26.8</v>
      </c>
      <c r="AN49" s="4">
        <f t="shared" si="13"/>
        <v>8.9301891937955133</v>
      </c>
      <c r="AO49" s="6">
        <f>AM49/GGDP!G49</f>
        <v>0.1107895824720959</v>
      </c>
      <c r="AP49" s="13">
        <f t="shared" si="14"/>
        <v>1.4997360795053805</v>
      </c>
      <c r="AQ49" s="14">
        <v>31.949684390079604</v>
      </c>
      <c r="AR49" s="6">
        <f>AQ49/GGDP!G49</f>
        <v>0.13207806692881191</v>
      </c>
      <c r="AT49">
        <v>2041</v>
      </c>
      <c r="AU49" s="14">
        <v>53.6</v>
      </c>
      <c r="AV49">
        <f t="shared" si="15"/>
        <v>21.650315609920398</v>
      </c>
      <c r="AW49" s="6">
        <f>AU49/GGDP!G49</f>
        <v>0.2215791649441918</v>
      </c>
      <c r="AX49">
        <f t="shared" si="16"/>
        <v>1.6776378553724567</v>
      </c>
      <c r="AY49" s="14">
        <v>68.709981416323956</v>
      </c>
      <c r="AZ49" s="8">
        <f>AY49/GGDP!G49</f>
        <v>0.28404291614850746</v>
      </c>
      <c r="BB49">
        <v>2041</v>
      </c>
      <c r="BC49" s="14">
        <v>72.400000000000006</v>
      </c>
      <c r="BD49">
        <f t="shared" si="17"/>
        <v>3.69001858367605</v>
      </c>
      <c r="BE49" s="4">
        <f>BC49/GGDP!G49</f>
        <v>0.2992972302604382</v>
      </c>
      <c r="BF49">
        <f t="shared" si="18"/>
        <v>1.0537042582113023</v>
      </c>
      <c r="BH49" s="14">
        <v>130.50579291502538</v>
      </c>
      <c r="BK49" s="14">
        <v>213.6</v>
      </c>
      <c r="BL49">
        <f t="shared" si="19"/>
        <v>83.094207084974613</v>
      </c>
      <c r="BM49" s="8">
        <f>BK49/GGDP!G49</f>
        <v>0.88300950806118228</v>
      </c>
      <c r="BO49">
        <f t="shared" si="20"/>
        <v>1.6367089554337155</v>
      </c>
    </row>
    <row r="50" spans="1:67" x14ac:dyDescent="0.35">
      <c r="A50">
        <v>43</v>
      </c>
      <c r="B50">
        <v>2042</v>
      </c>
      <c r="C50" s="15">
        <v>4.801658910092263E-2</v>
      </c>
      <c r="D50" s="15">
        <v>0.18726387911334191</v>
      </c>
      <c r="E50" s="15">
        <v>8.6833625525643637E-2</v>
      </c>
      <c r="F50">
        <f t="shared" si="1"/>
        <v>0.32211409373990818</v>
      </c>
      <c r="G50" s="15">
        <v>0.38143156253217647</v>
      </c>
      <c r="Y50" s="14">
        <v>16.771784446467397</v>
      </c>
      <c r="Z50" s="14">
        <v>65.40967348798938</v>
      </c>
      <c r="AA50" s="14">
        <v>30.330243719735201</v>
      </c>
      <c r="AB50" s="14">
        <v>133.23078685207963</v>
      </c>
      <c r="AC50">
        <f>Y50/GGDP!$G50</f>
        <v>6.7630890142616223E-2</v>
      </c>
      <c r="AD50">
        <f>Z50/GGDP!$G50</f>
        <v>0.2637593188757183</v>
      </c>
      <c r="AE50">
        <f>AA50/GGDP!$G50</f>
        <v>0.12230430146270091</v>
      </c>
      <c r="AF50">
        <f>AB50/GGDP!$G50</f>
        <v>0.5372425777332942</v>
      </c>
      <c r="AI50">
        <v>2042</v>
      </c>
      <c r="AJ50" s="14">
        <v>16.771784446467397</v>
      </c>
      <c r="AK50" s="5">
        <f>AJ50/GGDP!G50</f>
        <v>6.7630890142616223E-2</v>
      </c>
      <c r="AM50" s="14">
        <v>25.6</v>
      </c>
      <c r="AN50" s="4">
        <f t="shared" si="13"/>
        <v>8.8282155535326048</v>
      </c>
      <c r="AO50" s="6">
        <f>AM50/GGDP!G50</f>
        <v>0.10322996895036091</v>
      </c>
      <c r="AP50" s="13">
        <f t="shared" si="14"/>
        <v>1.5263730631472594</v>
      </c>
      <c r="AQ50" s="14">
        <v>30.330243719735201</v>
      </c>
      <c r="AR50" s="6">
        <f>AQ50/GGDP!G50</f>
        <v>0.12230430146270091</v>
      </c>
      <c r="AT50">
        <v>2042</v>
      </c>
      <c r="AU50" s="14">
        <v>52.2</v>
      </c>
      <c r="AV50">
        <f t="shared" si="15"/>
        <v>21.869756280264802</v>
      </c>
      <c r="AW50" s="6">
        <f>AU50/GGDP!G50</f>
        <v>0.21049235856284529</v>
      </c>
      <c r="AX50">
        <f t="shared" si="16"/>
        <v>1.721054419553993</v>
      </c>
      <c r="AY50" s="14">
        <v>65.40967348798938</v>
      </c>
      <c r="AZ50" s="8">
        <f>AY50/GGDP!G50</f>
        <v>0.2637593188757183</v>
      </c>
      <c r="BB50">
        <v>2042</v>
      </c>
      <c r="BC50" s="14">
        <v>68.800000000000011</v>
      </c>
      <c r="BD50">
        <f t="shared" si="17"/>
        <v>3.3903265120106312</v>
      </c>
      <c r="BE50" s="4">
        <f>BC50/GGDP!G50</f>
        <v>0.27743054155409497</v>
      </c>
      <c r="BF50">
        <f t="shared" si="18"/>
        <v>1.0518321882868467</v>
      </c>
      <c r="BH50" s="14">
        <v>133.23078685207963</v>
      </c>
      <c r="BK50" s="14">
        <v>220.2</v>
      </c>
      <c r="BL50">
        <f t="shared" si="19"/>
        <v>86.969213147920357</v>
      </c>
      <c r="BM50" s="8">
        <f>BK50/GGDP!G50</f>
        <v>0.88793902979958861</v>
      </c>
      <c r="BO50">
        <f t="shared" si="20"/>
        <v>1.6527711439885024</v>
      </c>
    </row>
    <row r="51" spans="1:67" x14ac:dyDescent="0.35">
      <c r="A51">
        <v>44</v>
      </c>
      <c r="B51">
        <v>2043</v>
      </c>
      <c r="C51" s="15">
        <v>4.5105481144345067E-2</v>
      </c>
      <c r="D51" s="15">
        <v>0.17873650988080664</v>
      </c>
      <c r="E51" s="15">
        <v>8.2623106623017528E-2</v>
      </c>
      <c r="F51">
        <f t="shared" si="1"/>
        <v>0.3064650976481692</v>
      </c>
      <c r="G51" s="15">
        <v>0.39124955692921853</v>
      </c>
      <c r="Y51" s="14">
        <v>15.673758086730308</v>
      </c>
      <c r="Z51" s="14">
        <v>62.109365559654812</v>
      </c>
      <c r="AA51" s="14">
        <v>28.710803049390798</v>
      </c>
      <c r="AB51" s="14">
        <v>135.95578078913388</v>
      </c>
      <c r="AC51">
        <f>Y51/GGDP!$G51</f>
        <v>6.1676142473262925E-2</v>
      </c>
      <c r="AD51">
        <f>Z51/GGDP!$G51</f>
        <v>0.24439997465728097</v>
      </c>
      <c r="AE51">
        <f>AA51/GGDP!$G51</f>
        <v>0.11297683488525871</v>
      </c>
      <c r="AF51">
        <f>AB51/GGDP!$G51</f>
        <v>0.53498516817823116</v>
      </c>
      <c r="AI51">
        <v>2043</v>
      </c>
      <c r="AJ51" s="14">
        <v>15.673758086730308</v>
      </c>
      <c r="AK51" s="5">
        <f>AJ51/GGDP!G51</f>
        <v>6.1676142473262925E-2</v>
      </c>
      <c r="AM51" s="14">
        <v>24.400000000000002</v>
      </c>
      <c r="AN51" s="4">
        <f t="shared" si="13"/>
        <v>8.7262419132696945</v>
      </c>
      <c r="AO51" s="6">
        <f>AM51/GGDP!G51</f>
        <v>9.6013851178530688E-2</v>
      </c>
      <c r="AP51" s="13">
        <f t="shared" si="14"/>
        <v>1.5567421587715771</v>
      </c>
      <c r="AQ51" s="14">
        <v>28.710803049390798</v>
      </c>
      <c r="AR51" s="6">
        <f>AQ51/GGDP!G51</f>
        <v>0.11297683488525871</v>
      </c>
      <c r="AT51">
        <v>2043</v>
      </c>
      <c r="AU51" s="14">
        <v>50.800000000000004</v>
      </c>
      <c r="AV51">
        <f t="shared" si="15"/>
        <v>22.089196950609207</v>
      </c>
      <c r="AW51" s="6">
        <f>AU51/GGDP!G51</f>
        <v>0.19989769015858028</v>
      </c>
      <c r="AX51">
        <f t="shared" si="16"/>
        <v>1.7693688300048405</v>
      </c>
      <c r="AY51" s="14">
        <v>62.109365559654812</v>
      </c>
      <c r="AZ51" s="8">
        <f>AY51/GGDP!G51</f>
        <v>0.24439997465728097</v>
      </c>
      <c r="BB51">
        <v>2043</v>
      </c>
      <c r="BC51" s="14">
        <v>65.200000000000017</v>
      </c>
      <c r="BD51">
        <f t="shared" si="17"/>
        <v>3.0906344403452053</v>
      </c>
      <c r="BE51" s="4">
        <f>BC51/GGDP!G51</f>
        <v>0.25656160232951647</v>
      </c>
      <c r="BF51">
        <f t="shared" si="18"/>
        <v>1.0497611658482764</v>
      </c>
      <c r="BH51" s="14">
        <v>135.95578078913388</v>
      </c>
      <c r="BK51" s="14">
        <v>226.79999999999998</v>
      </c>
      <c r="BL51">
        <f t="shared" si="19"/>
        <v>90.8442192108661</v>
      </c>
      <c r="BM51" s="8">
        <f>BK51/GGDP!G51</f>
        <v>0.89245661669224408</v>
      </c>
      <c r="BO51">
        <f t="shared" si="20"/>
        <v>1.6681894560391266</v>
      </c>
    </row>
    <row r="52" spans="1:67" x14ac:dyDescent="0.35">
      <c r="A52">
        <v>45</v>
      </c>
      <c r="B52">
        <v>2044</v>
      </c>
      <c r="C52" s="15">
        <v>4.2164052887398419E-2</v>
      </c>
      <c r="D52" s="15">
        <v>0.17012032484331152</v>
      </c>
      <c r="E52" s="15">
        <v>7.8368733559109324E-2</v>
      </c>
      <c r="F52">
        <f t="shared" si="1"/>
        <v>0.29065311128981924</v>
      </c>
      <c r="G52" s="15">
        <v>0.40116980948486575</v>
      </c>
      <c r="Y52" s="14">
        <v>14.575731726993219</v>
      </c>
      <c r="Z52" s="14">
        <v>58.809057631320243</v>
      </c>
      <c r="AA52" s="14">
        <v>27.091362379046394</v>
      </c>
      <c r="AB52" s="14">
        <v>138.68077472618813</v>
      </c>
      <c r="AC52">
        <f>Y52/GGDP!$G52</f>
        <v>5.5991593911313843E-2</v>
      </c>
      <c r="AD52">
        <f>Z52/GGDP!$G52</f>
        <v>0.22591063933359037</v>
      </c>
      <c r="AE52">
        <f>AA52/GGDP!$G52</f>
        <v>0.10406946211987705</v>
      </c>
      <c r="AF52">
        <f>AB52/GGDP!$G52</f>
        <v>0.53273192503913702</v>
      </c>
      <c r="AI52">
        <v>2044</v>
      </c>
      <c r="AJ52" s="14">
        <v>14.575731726993219</v>
      </c>
      <c r="AK52" s="5">
        <f>AJ52/GGDP!G52</f>
        <v>5.5991593911313843E-2</v>
      </c>
      <c r="AM52" s="14">
        <v>23.200000000000003</v>
      </c>
      <c r="AN52" s="4">
        <f t="shared" si="13"/>
        <v>8.6242682730067841</v>
      </c>
      <c r="AO52" s="6">
        <f>AM52/GGDP!G52</f>
        <v>8.9121081745543965E-2</v>
      </c>
      <c r="AP52" s="13">
        <f t="shared" si="14"/>
        <v>1.5916868143940419</v>
      </c>
      <c r="AQ52" s="14">
        <v>27.091362379046394</v>
      </c>
      <c r="AR52" s="6">
        <f>AQ52/GGDP!G52</f>
        <v>0.10406946211987705</v>
      </c>
      <c r="AT52">
        <v>2044</v>
      </c>
      <c r="AU52" s="14">
        <v>49.400000000000006</v>
      </c>
      <c r="AV52">
        <f t="shared" si="15"/>
        <v>22.308637620953611</v>
      </c>
      <c r="AW52" s="6">
        <f>AU52/GGDP!G52</f>
        <v>0.18976644130301171</v>
      </c>
      <c r="AX52">
        <f t="shared" si="16"/>
        <v>1.8234594225577985</v>
      </c>
      <c r="AY52" s="14">
        <v>58.809057631320243</v>
      </c>
      <c r="AZ52" s="8">
        <f>AY52/GGDP!G52</f>
        <v>0.22591063933359037</v>
      </c>
      <c r="BB52">
        <v>2044</v>
      </c>
      <c r="BC52" s="14">
        <v>61.600000000000016</v>
      </c>
      <c r="BD52">
        <f t="shared" si="17"/>
        <v>2.7909423686797723</v>
      </c>
      <c r="BE52" s="4">
        <f>BC52/GGDP!G52</f>
        <v>0.23663183773816848</v>
      </c>
      <c r="BF52">
        <f t="shared" si="18"/>
        <v>1.0474576958225801</v>
      </c>
      <c r="BH52" s="14">
        <v>138.68077472618813</v>
      </c>
      <c r="BK52" s="14">
        <v>233.39999999999998</v>
      </c>
      <c r="BL52">
        <f t="shared" si="19"/>
        <v>94.719225273811844</v>
      </c>
      <c r="BM52" s="8">
        <f>BK52/GGDP!G52</f>
        <v>0.89658881376767052</v>
      </c>
      <c r="BO52">
        <f t="shared" si="20"/>
        <v>1.6830018469454462</v>
      </c>
    </row>
    <row r="53" spans="1:67" x14ac:dyDescent="0.35">
      <c r="A53">
        <v>46</v>
      </c>
      <c r="B53">
        <v>2045</v>
      </c>
      <c r="C53" s="15">
        <v>3.9191828154055405E-2</v>
      </c>
      <c r="D53" s="15">
        <v>0.16141392916120612</v>
      </c>
      <c r="E53" s="15">
        <v>7.4069817610521019E-2</v>
      </c>
      <c r="F53">
        <f t="shared" si="1"/>
        <v>0.27467557492578254</v>
      </c>
      <c r="G53" s="15">
        <v>0.41119392614903044</v>
      </c>
      <c r="Y53" s="14">
        <v>13.47770536725613</v>
      </c>
      <c r="Z53" s="14">
        <v>55.508749702985675</v>
      </c>
      <c r="AA53" s="14">
        <v>25.471921708701991</v>
      </c>
      <c r="AB53" s="14">
        <v>141.40576866324238</v>
      </c>
      <c r="AC53">
        <f>Y53/GGDP!$G53</f>
        <v>5.0563516665751748E-2</v>
      </c>
      <c r="AD53">
        <f>Z53/GGDP!$G53</f>
        <v>0.20824892028882264</v>
      </c>
      <c r="AE53">
        <f>AA53/GGDP!$G53</f>
        <v>9.5561514570256953E-2</v>
      </c>
      <c r="AF53">
        <f>AB53/GGDP!$G53</f>
        <v>0.53050372786810118</v>
      </c>
      <c r="AI53">
        <v>2045</v>
      </c>
      <c r="AJ53" s="14">
        <v>13.47770536725613</v>
      </c>
      <c r="AK53" s="5">
        <f>AJ53/GGDP!G53</f>
        <v>5.0563516665751748E-2</v>
      </c>
      <c r="AM53" s="14">
        <v>22.000000000000004</v>
      </c>
      <c r="AN53" s="4">
        <f t="shared" si="13"/>
        <v>8.5222946327438738</v>
      </c>
      <c r="AO53" s="6">
        <f>AM53/GGDP!G53</f>
        <v>8.2536109547927228E-2</v>
      </c>
      <c r="AP53" s="13">
        <f t="shared" si="14"/>
        <v>1.6323253402948437</v>
      </c>
      <c r="AQ53" s="14">
        <v>25.471921708701991</v>
      </c>
      <c r="AR53" s="6">
        <f>AQ53/GGDP!G53</f>
        <v>9.5561514570256953E-2</v>
      </c>
      <c r="AT53">
        <v>2045</v>
      </c>
      <c r="AU53" s="14">
        <v>48.000000000000007</v>
      </c>
      <c r="AV53">
        <f t="shared" si="15"/>
        <v>22.528078291298016</v>
      </c>
      <c r="AW53" s="6">
        <f>AU53/GGDP!G53</f>
        <v>0.18007878446820486</v>
      </c>
      <c r="AX53">
        <f t="shared" si="16"/>
        <v>1.8844279025717063</v>
      </c>
      <c r="AY53" s="14">
        <v>55.508749702985675</v>
      </c>
      <c r="AZ53" s="8">
        <f>AY53/GGDP!G53</f>
        <v>0.20824892028882264</v>
      </c>
      <c r="BB53">
        <v>2045</v>
      </c>
      <c r="BC53" s="14">
        <v>58.000000000000014</v>
      </c>
      <c r="BD53">
        <f t="shared" si="17"/>
        <v>2.4912502970143393</v>
      </c>
      <c r="BE53" s="4">
        <f>BC53/GGDP!G53</f>
        <v>0.21759519789908088</v>
      </c>
      <c r="BF53">
        <f t="shared" si="18"/>
        <v>1.044880317253486</v>
      </c>
      <c r="BH53" s="14">
        <v>141.40576866324238</v>
      </c>
      <c r="BK53" s="14">
        <v>239.99999999999997</v>
      </c>
      <c r="BL53">
        <f t="shared" si="19"/>
        <v>98.594231336757588</v>
      </c>
      <c r="BM53" s="8">
        <f>BK53/GGDP!G53</f>
        <v>0.900393922341024</v>
      </c>
      <c r="BO53">
        <f t="shared" si="20"/>
        <v>1.6972433463556893</v>
      </c>
    </row>
    <row r="54" spans="1:67" x14ac:dyDescent="0.35">
      <c r="A54">
        <v>47</v>
      </c>
      <c r="B54">
        <v>2046</v>
      </c>
      <c r="C54" s="15">
        <v>3.6188320744779942E-2</v>
      </c>
      <c r="D54" s="15">
        <v>0.15261589863345545</v>
      </c>
      <c r="E54" s="15">
        <v>6.9725655556222108E-2</v>
      </c>
      <c r="F54">
        <f t="shared" si="1"/>
        <v>0.2585298749344575</v>
      </c>
      <c r="G54" s="15">
        <v>0.42132354667688227</v>
      </c>
      <c r="Y54" s="14">
        <v>12.379679007519041</v>
      </c>
      <c r="Z54" s="14">
        <v>52.208441774651106</v>
      </c>
      <c r="AA54" s="14">
        <v>23.852481038357588</v>
      </c>
      <c r="AB54" s="14">
        <v>144.13076260029663</v>
      </c>
      <c r="AC54">
        <f>Y54/GGDP!$G54</f>
        <v>4.5378391582123236E-2</v>
      </c>
      <c r="AD54">
        <f>Z54/GGDP!$G54</f>
        <v>0.19137290339302485</v>
      </c>
      <c r="AE54">
        <f>AA54/GGDP!$G54</f>
        <v>8.7432575925946956E-2</v>
      </c>
      <c r="AF54">
        <f>AB54/GGDP!$G54</f>
        <v>0.52831920604192162</v>
      </c>
      <c r="AI54">
        <v>2046</v>
      </c>
      <c r="AJ54" s="14">
        <v>12.379679007519041</v>
      </c>
      <c r="AK54" s="5">
        <f>AJ54/GGDP!G54</f>
        <v>4.5378391582123236E-2</v>
      </c>
      <c r="AM54" s="14">
        <v>20.800000000000004</v>
      </c>
      <c r="AN54" s="4">
        <f t="shared" si="13"/>
        <v>8.4203209924809634</v>
      </c>
      <c r="AO54" s="6">
        <f>AM54/GGDP!G54</f>
        <v>7.6243539459697238E-2</v>
      </c>
      <c r="AP54" s="13">
        <f t="shared" si="14"/>
        <v>1.6801728047525881</v>
      </c>
      <c r="AQ54" s="14">
        <v>23.852481038357588</v>
      </c>
      <c r="AR54" s="6">
        <f>AQ54/GGDP!G54</f>
        <v>8.7432575925946956E-2</v>
      </c>
      <c r="AT54">
        <v>2046</v>
      </c>
      <c r="AU54" s="14">
        <v>46.600000000000009</v>
      </c>
      <c r="AV54">
        <f t="shared" si="15"/>
        <v>22.74751896164242</v>
      </c>
      <c r="AW54" s="6">
        <f>AU54/GGDP!G54</f>
        <v>0.17081485282797554</v>
      </c>
      <c r="AX54">
        <f t="shared" si="16"/>
        <v>1.9536751721995602</v>
      </c>
      <c r="AY54" s="14">
        <v>52.208441774651106</v>
      </c>
      <c r="AZ54" s="8">
        <f>AY54/GGDP!G54</f>
        <v>0.19137290339302485</v>
      </c>
      <c r="BB54">
        <v>2046</v>
      </c>
      <c r="BC54" s="14">
        <v>54.400000000000013</v>
      </c>
      <c r="BD54">
        <f t="shared" si="17"/>
        <v>2.1915582253489063</v>
      </c>
      <c r="BE54" s="4">
        <f>BC54/GGDP!G54</f>
        <v>0.19940618012536201</v>
      </c>
      <c r="BF54">
        <f t="shared" si="18"/>
        <v>1.0419770855220769</v>
      </c>
      <c r="BH54" s="14">
        <v>144.13076260029663</v>
      </c>
      <c r="BK54" s="14">
        <v>246.59999999999997</v>
      </c>
      <c r="BL54">
        <f t="shared" si="19"/>
        <v>102.46923739970333</v>
      </c>
      <c r="BM54" s="8">
        <f>BK54/GGDP!G54</f>
        <v>0.9039258091712179</v>
      </c>
      <c r="BO54">
        <f t="shared" si="20"/>
        <v>1.7109463347798344</v>
      </c>
    </row>
    <row r="55" spans="1:67" x14ac:dyDescent="0.35">
      <c r="A55">
        <v>48</v>
      </c>
      <c r="B55">
        <v>2047</v>
      </c>
      <c r="C55" s="15">
        <v>3.3153034171388235E-2</v>
      </c>
      <c r="D55" s="15">
        <v>0.14372477892098107</v>
      </c>
      <c r="E55" s="15">
        <v>6.5335529294062472E-2</v>
      </c>
      <c r="F55">
        <f t="shared" si="1"/>
        <v>0.24221334238643177</v>
      </c>
      <c r="G55" s="15">
        <v>0.43156034552305478</v>
      </c>
      <c r="Y55" s="14">
        <v>11.281652647781952</v>
      </c>
      <c r="Z55" s="14">
        <v>48.908133846316538</v>
      </c>
      <c r="AA55" s="14">
        <v>22.233040368013185</v>
      </c>
      <c r="AB55" s="14">
        <v>146.85575653735089</v>
      </c>
      <c r="AC55">
        <f>Y55/GGDP!$G55</f>
        <v>4.0421542987395025E-2</v>
      </c>
      <c r="AD55">
        <f>Z55/GGDP!$G55</f>
        <v>0.17523516247336629</v>
      </c>
      <c r="AE55">
        <f>AA55/GGDP!$G55</f>
        <v>7.9659764844189115E-2</v>
      </c>
      <c r="AF55">
        <f>AB55/GGDP!$G55</f>
        <v>0.5261761251786129</v>
      </c>
      <c r="AI55">
        <v>2047</v>
      </c>
      <c r="AJ55" s="14">
        <v>11.281652647781952</v>
      </c>
      <c r="AK55" s="5">
        <f>AJ55/GGDP!G55</f>
        <v>4.0421542987395025E-2</v>
      </c>
      <c r="AM55" s="14">
        <v>19.600000000000005</v>
      </c>
      <c r="AN55" s="4">
        <f t="shared" si="13"/>
        <v>8.3183473522180531</v>
      </c>
      <c r="AO55" s="6">
        <f>AM55/GGDP!G55</f>
        <v>7.0225725546399151E-2</v>
      </c>
      <c r="AP55" s="13">
        <f t="shared" si="14"/>
        <v>1.7373341133538176</v>
      </c>
      <c r="AQ55" s="14">
        <v>22.233040368013185</v>
      </c>
      <c r="AR55" s="6">
        <f>AQ55/GGDP!G55</f>
        <v>7.9659764844189115E-2</v>
      </c>
      <c r="AT55">
        <v>2047</v>
      </c>
      <c r="AU55" s="14">
        <v>45.20000000000001</v>
      </c>
      <c r="AV55">
        <f t="shared" si="15"/>
        <v>22.966959631986825</v>
      </c>
      <c r="AW55" s="6">
        <f>AU55/GGDP!G55</f>
        <v>0.16194912217843069</v>
      </c>
      <c r="AX55">
        <f t="shared" si="16"/>
        <v>2.0330102969196031</v>
      </c>
      <c r="AY55" s="14">
        <v>48.908133846316538</v>
      </c>
      <c r="AZ55" s="8">
        <f>AY55/GGDP!G55</f>
        <v>0.17523516247336629</v>
      </c>
      <c r="BB55">
        <v>2047</v>
      </c>
      <c r="BC55" s="14">
        <v>50.800000000000011</v>
      </c>
      <c r="BD55">
        <f t="shared" si="17"/>
        <v>1.8918661536834733</v>
      </c>
      <c r="BE55" s="4">
        <f>BC55/GGDP!G55</f>
        <v>0.1820136151916876</v>
      </c>
      <c r="BF55">
        <f t="shared" si="18"/>
        <v>1.0386820351728869</v>
      </c>
      <c r="BH55" s="14">
        <v>146.85575653735089</v>
      </c>
      <c r="BK55" s="14">
        <v>253.19999999999996</v>
      </c>
      <c r="BL55">
        <f t="shared" si="19"/>
        <v>106.34424346264908</v>
      </c>
      <c r="BM55" s="8">
        <f>BK55/GGDP!G55</f>
        <v>0.90720171981368658</v>
      </c>
      <c r="BO55">
        <f t="shared" si="20"/>
        <v>1.7241407893711118</v>
      </c>
    </row>
    <row r="56" spans="1:67" x14ac:dyDescent="0.35">
      <c r="A56">
        <v>49</v>
      </c>
      <c r="B56">
        <v>2048</v>
      </c>
      <c r="C56" s="15">
        <v>3.0085461383448964E-2</v>
      </c>
      <c r="D56" s="15">
        <v>0.13473908474521826</v>
      </c>
      <c r="E56" s="15">
        <v>6.0898705445047774E-2</v>
      </c>
      <c r="F56">
        <f t="shared" si="1"/>
        <v>0.22572325157371501</v>
      </c>
      <c r="G56" s="15">
        <v>0.4419060327643875</v>
      </c>
      <c r="Y56" s="14">
        <v>10.183626288044863</v>
      </c>
      <c r="Z56" s="14">
        <v>45.60782591798197</v>
      </c>
      <c r="AA56" s="14">
        <v>20.613599697668782</v>
      </c>
      <c r="AB56" s="14">
        <v>149.58075047440514</v>
      </c>
      <c r="AC56">
        <f>Y56/GGDP!$G56</f>
        <v>3.5679441833245264E-2</v>
      </c>
      <c r="AD56">
        <f>Z56/GGDP!$G56</f>
        <v>0.15979197644867901</v>
      </c>
      <c r="AE56">
        <f>AA56/GGDP!$G56</f>
        <v>7.2221987589057457E-2</v>
      </c>
      <c r="AF56">
        <f>AB56/GGDP!$G56</f>
        <v>0.52407242125430986</v>
      </c>
      <c r="AI56">
        <v>2048</v>
      </c>
      <c r="AJ56" s="14">
        <v>10.183626288044863</v>
      </c>
      <c r="AK56" s="5">
        <f>AJ56/GGDP!G56</f>
        <v>3.5679441833245264E-2</v>
      </c>
      <c r="AM56" s="14">
        <v>18.400000000000006</v>
      </c>
      <c r="AN56" s="4">
        <f t="shared" si="13"/>
        <v>8.2163737119551428</v>
      </c>
      <c r="AO56" s="6">
        <f>AM56/GGDP!G56</f>
        <v>6.44664003924042E-2</v>
      </c>
      <c r="AP56" s="13">
        <f t="shared" si="14"/>
        <v>1.8068219983289067</v>
      </c>
      <c r="AQ56" s="14">
        <v>20.613599697668782</v>
      </c>
      <c r="AR56" s="6">
        <f>AQ56/GGDP!G56</f>
        <v>7.2221987589057457E-2</v>
      </c>
      <c r="AT56">
        <v>2048</v>
      </c>
      <c r="AU56" s="14">
        <v>43.800000000000011</v>
      </c>
      <c r="AV56">
        <f t="shared" si="15"/>
        <v>23.186400302331229</v>
      </c>
      <c r="AW56" s="6">
        <f>AU56/GGDP!G56</f>
        <v>0.15345806180365779</v>
      </c>
      <c r="AX56">
        <f t="shared" si="16"/>
        <v>2.1248108356811359</v>
      </c>
      <c r="AY56" s="14">
        <v>45.60782591798197</v>
      </c>
      <c r="AZ56" s="8">
        <f>AY56/GGDP!G56</f>
        <v>0.15979197644867901</v>
      </c>
      <c r="BB56">
        <v>2048</v>
      </c>
      <c r="BC56" s="14">
        <v>47.20000000000001</v>
      </c>
      <c r="BD56">
        <f t="shared" si="17"/>
        <v>1.5921740820180403</v>
      </c>
      <c r="BE56" s="4">
        <f>BC56/GGDP!G56</f>
        <v>0.16537033144138466</v>
      </c>
      <c r="BF56">
        <f t="shared" si="18"/>
        <v>1.0349101069821065</v>
      </c>
      <c r="BH56" s="14">
        <v>149.58075047440514</v>
      </c>
      <c r="BK56" s="14">
        <v>259.79999999999995</v>
      </c>
      <c r="BL56">
        <f t="shared" si="19"/>
        <v>110.21924952559482</v>
      </c>
      <c r="BM56" s="8">
        <f>BK56/GGDP!G56</f>
        <v>0.91023754467101092</v>
      </c>
      <c r="BO56">
        <f t="shared" si="20"/>
        <v>1.7368545028422926</v>
      </c>
    </row>
    <row r="57" spans="1:67" x14ac:dyDescent="0.35">
      <c r="A57">
        <v>50</v>
      </c>
      <c r="B57">
        <v>2049</v>
      </c>
      <c r="C57" s="15">
        <v>2.6985084485906041E-2</v>
      </c>
      <c r="D57" s="15">
        <v>0.12565729906096199</v>
      </c>
      <c r="E57" s="15">
        <v>5.6414434944919399E-2</v>
      </c>
      <c r="F57">
        <f t="shared" si="1"/>
        <v>0.20905681849178742</v>
      </c>
      <c r="G57" s="15">
        <v>0.45236235505227035</v>
      </c>
      <c r="Y57" s="14">
        <v>9.085599928307774</v>
      </c>
      <c r="Z57" s="14">
        <v>42.307517989647401</v>
      </c>
      <c r="AA57" s="14">
        <v>18.994159027324379</v>
      </c>
      <c r="AB57" s="14">
        <v>152.30574441145939</v>
      </c>
      <c r="AC57">
        <f>Y57/GGDP!$G57</f>
        <v>3.1141730688287142E-2</v>
      </c>
      <c r="AD57">
        <f>Z57/GGDP!$G57</f>
        <v>0.14501291513161063</v>
      </c>
      <c r="AE57">
        <f>AA57/GGDP!$G57</f>
        <v>6.5104229742328629E-2</v>
      </c>
      <c r="AF57">
        <f>AB57/GGDP!$G57</f>
        <v>0.52204196884818987</v>
      </c>
      <c r="AI57">
        <v>2049</v>
      </c>
      <c r="AJ57" s="14">
        <v>9.085599928307774</v>
      </c>
      <c r="AK57" s="5">
        <f>AJ57/GGDP!G57</f>
        <v>3.1141730688287142E-2</v>
      </c>
      <c r="AM57" s="14">
        <v>17.200000000000006</v>
      </c>
      <c r="AN57" s="4">
        <f t="shared" si="13"/>
        <v>8.1144000716922324</v>
      </c>
      <c r="AO57" s="6">
        <f>AM57/GGDP!G57</f>
        <v>5.895458440445589E-2</v>
      </c>
      <c r="AP57" s="13">
        <f t="shared" si="14"/>
        <v>1.8931055885930439</v>
      </c>
      <c r="AQ57" s="14">
        <v>18.994159027324379</v>
      </c>
      <c r="AR57" s="6">
        <f>AQ57/GGDP!G57</f>
        <v>6.5104229742328629E-2</v>
      </c>
      <c r="AT57">
        <v>2049</v>
      </c>
      <c r="AU57" s="14">
        <v>42.400000000000013</v>
      </c>
      <c r="AV57">
        <f t="shared" si="15"/>
        <v>23.405840972675634</v>
      </c>
      <c r="AW57" s="6">
        <f>AU57/GGDP!G57</f>
        <v>0.14532990574121685</v>
      </c>
      <c r="AX57">
        <f t="shared" si="16"/>
        <v>2.2322651894724452</v>
      </c>
      <c r="AY57" s="14">
        <v>42.307517989647401</v>
      </c>
      <c r="AZ57" s="8">
        <f>AY57/GGDP!G57</f>
        <v>0.14501291513161063</v>
      </c>
      <c r="BB57">
        <v>2049</v>
      </c>
      <c r="BC57" s="14">
        <v>43.600000000000009</v>
      </c>
      <c r="BD57">
        <f t="shared" si="17"/>
        <v>1.2924820103526073</v>
      </c>
      <c r="BE57" s="4">
        <f>BC57/GGDP!G57</f>
        <v>0.14944301628106257</v>
      </c>
      <c r="BF57">
        <f t="shared" si="18"/>
        <v>1.0305497006623947</v>
      </c>
      <c r="BH57" s="14">
        <v>152.30574441145939</v>
      </c>
      <c r="BK57" s="14">
        <v>266.39999999999998</v>
      </c>
      <c r="BL57">
        <f t="shared" si="19"/>
        <v>114.09425558854059</v>
      </c>
      <c r="BM57" s="8">
        <f>BK57/GGDP!G57</f>
        <v>0.9131105398457583</v>
      </c>
      <c r="BO57">
        <f t="shared" si="20"/>
        <v>1.7491132788813986</v>
      </c>
    </row>
    <row r="58" spans="1:67" x14ac:dyDescent="0.35">
      <c r="A58">
        <v>51</v>
      </c>
      <c r="B58">
        <v>2050</v>
      </c>
      <c r="C58" s="15">
        <v>2.3851374447593568E-2</v>
      </c>
      <c r="D58" s="15">
        <v>0.11647787220253358</v>
      </c>
      <c r="E58" s="15">
        <v>5.1881952622561255E-2</v>
      </c>
      <c r="F58">
        <f t="shared" si="1"/>
        <v>0.1922111992726884</v>
      </c>
      <c r="G58" s="15">
        <v>0.46293109659570558</v>
      </c>
      <c r="Y58" s="16">
        <v>7.9875735685706868</v>
      </c>
      <c r="Z58" s="16">
        <v>39.007210061312833</v>
      </c>
      <c r="AA58" s="16">
        <v>17.374718356979969</v>
      </c>
      <c r="AB58" s="16">
        <v>155.03073834851361</v>
      </c>
      <c r="AC58">
        <f>Y58/GGDP!$G58</f>
        <v>2.6794946556761779E-2</v>
      </c>
      <c r="AD58">
        <f>Z58/GGDP!$G58</f>
        <v>0.130852767733354</v>
      </c>
      <c r="AE58">
        <f>AA58/GGDP!$G58</f>
        <v>5.828486533706799E-2</v>
      </c>
      <c r="AF58">
        <f>AB58/GGDP!$G58</f>
        <v>0.52006285927042473</v>
      </c>
      <c r="AI58">
        <v>2050</v>
      </c>
      <c r="AJ58" s="16">
        <v>7.9875735685706868</v>
      </c>
      <c r="AK58" s="5">
        <f>AJ58/GGDP!G58</f>
        <v>2.6794946556761779E-2</v>
      </c>
      <c r="AM58" s="14">
        <v>16</v>
      </c>
      <c r="AN58" s="4">
        <f t="shared" si="13"/>
        <v>8.0124264314293132</v>
      </c>
      <c r="AO58" s="6">
        <f>AM58/GGDP!G58</f>
        <v>5.3673264005367323E-2</v>
      </c>
      <c r="AP58" s="13">
        <f t="shared" si="14"/>
        <v>2.0031114408706565</v>
      </c>
      <c r="AQ58" s="16">
        <v>17.374718356979969</v>
      </c>
      <c r="AR58" s="6">
        <f>AQ58/GGDP!G58</f>
        <v>5.828486533706799E-2</v>
      </c>
      <c r="AT58">
        <v>2050</v>
      </c>
      <c r="AU58" s="14">
        <v>41</v>
      </c>
      <c r="AV58">
        <f t="shared" si="15"/>
        <v>23.625281643020031</v>
      </c>
      <c r="AW58" s="6">
        <f>AU58/GGDP!G58</f>
        <v>0.13753773901375377</v>
      </c>
      <c r="AX58">
        <f t="shared" si="16"/>
        <v>2.3597504809929202</v>
      </c>
      <c r="AY58" s="16">
        <v>39.007210061312833</v>
      </c>
      <c r="AZ58" s="8">
        <f>AY58/GGDP!G58</f>
        <v>0.130852767733354</v>
      </c>
      <c r="BB58">
        <v>2050</v>
      </c>
      <c r="BC58" s="14">
        <v>40</v>
      </c>
      <c r="BD58">
        <f t="shared" si="17"/>
        <v>0.99278993868716725</v>
      </c>
      <c r="BE58" s="4">
        <f>BC58/GGDP!G58</f>
        <v>0.13418316001341832</v>
      </c>
      <c r="BF58">
        <f t="shared" si="18"/>
        <v>1.0254514469793319</v>
      </c>
      <c r="BH58" s="16">
        <v>155.03073834851361</v>
      </c>
      <c r="BK58" s="14">
        <v>273</v>
      </c>
      <c r="BL58">
        <f t="shared" si="19"/>
        <v>117.96926165148639</v>
      </c>
      <c r="BM58" s="8">
        <f>BK58/GGDP!G58</f>
        <v>0.91580006709157991</v>
      </c>
      <c r="BO58">
        <f t="shared" si="20"/>
        <v>1.7609411069583378</v>
      </c>
    </row>
    <row r="59" spans="1:67" x14ac:dyDescent="0.35">
      <c r="A59">
        <v>52</v>
      </c>
      <c r="B59">
        <v>2051</v>
      </c>
      <c r="C59" s="15">
        <v>2.3851374447593564E-2</v>
      </c>
      <c r="D59" s="15">
        <v>0.11647787220253358</v>
      </c>
      <c r="E59" s="15">
        <v>5.1881952622561241E-2</v>
      </c>
      <c r="F59">
        <f t="shared" si="1"/>
        <v>0.19221119927268837</v>
      </c>
      <c r="G59" s="15">
        <v>0.46672946850202796</v>
      </c>
      <c r="Y59" s="16">
        <v>8.0009235861923163</v>
      </c>
      <c r="Z59" s="16">
        <v>39.072404696106325</v>
      </c>
      <c r="AA59" s="16">
        <v>17.403757563222673</v>
      </c>
      <c r="AB59" s="16">
        <v>156.56400938712528</v>
      </c>
      <c r="AC59">
        <f>Y59/GGDP!$G59</f>
        <v>2.6279926379347403E-2</v>
      </c>
      <c r="AD59">
        <f>Z59/GGDP!$G59</f>
        <v>0.12833767349681829</v>
      </c>
      <c r="AE59">
        <f>AA59/GGDP!$G59</f>
        <v>5.71645838831423E-2</v>
      </c>
      <c r="AF59">
        <f>AB59/GGDP!$G59</f>
        <v>0.51425196054237243</v>
      </c>
      <c r="AI59">
        <v>2051</v>
      </c>
      <c r="AJ59" s="16">
        <v>8.0009235861923163</v>
      </c>
      <c r="AK59" s="5">
        <f>AJ59/GGDP!G59</f>
        <v>2.6279926379347403E-2</v>
      </c>
      <c r="AM59" s="14">
        <v>16.026741573033711</v>
      </c>
      <c r="AN59" s="4">
        <f t="shared" si="13"/>
        <v>8.0258179868413944</v>
      </c>
      <c r="AO59" s="6">
        <f>AM59/GGDP!G59</f>
        <v>5.2641621195709351E-2</v>
      </c>
      <c r="AP59" s="13">
        <f t="shared" si="14"/>
        <v>2.0031114408706565</v>
      </c>
      <c r="AQ59" s="16">
        <v>17.403757563222673</v>
      </c>
      <c r="AR59" s="6">
        <f>AQ59/GGDP!G59</f>
        <v>5.71645838831423E-2</v>
      </c>
      <c r="AT59">
        <v>2051</v>
      </c>
      <c r="AU59" s="14">
        <v>41.068525280898875</v>
      </c>
      <c r="AV59">
        <f t="shared" si="15"/>
        <v>23.664767717676202</v>
      </c>
      <c r="AW59" s="6">
        <f>AU59/GGDP!G59</f>
        <v>0.13489415431400517</v>
      </c>
      <c r="AX59">
        <f t="shared" si="16"/>
        <v>2.3597504809929202</v>
      </c>
      <c r="AY59" s="16">
        <v>39.072404696106325</v>
      </c>
      <c r="AZ59" s="8">
        <f>AY59/GGDP!G59</f>
        <v>0.12833767349681829</v>
      </c>
      <c r="BB59">
        <v>2051</v>
      </c>
      <c r="BC59" s="14">
        <v>40.066853932584273</v>
      </c>
      <c r="BD59">
        <f t="shared" si="17"/>
        <v>0.99444923647794781</v>
      </c>
      <c r="BE59" s="4">
        <f>BC59/GGDP!G59</f>
        <v>0.13160405298927336</v>
      </c>
      <c r="BF59">
        <f t="shared" si="18"/>
        <v>1.0254514469793319</v>
      </c>
      <c r="BH59" s="16">
        <v>156.56400938712528</v>
      </c>
      <c r="BK59" s="14">
        <v>275.7</v>
      </c>
      <c r="BL59">
        <f t="shared" si="19"/>
        <v>119.13599061287471</v>
      </c>
      <c r="BM59" s="8">
        <f>BK59/GGDP!G59</f>
        <v>0.90556741665298079</v>
      </c>
      <c r="BO59">
        <f t="shared" si="20"/>
        <v>1.7609411069583378</v>
      </c>
    </row>
    <row r="60" spans="1:67" x14ac:dyDescent="0.35">
      <c r="A60">
        <v>53</v>
      </c>
      <c r="B60">
        <v>2052</v>
      </c>
      <c r="C60" s="15">
        <v>2.3851440852176328E-2</v>
      </c>
      <c r="D60" s="15">
        <v>0.11647819648843677</v>
      </c>
      <c r="E60" s="15">
        <v>5.1882097067042825E-2</v>
      </c>
      <c r="F60">
        <f t="shared" si="1"/>
        <v>0.19221173440765593</v>
      </c>
      <c r="G60" s="15">
        <v>0.47051518590355312</v>
      </c>
      <c r="Y60" s="16">
        <v>8.0142959163433947</v>
      </c>
      <c r="Z60" s="16">
        <v>39.137708293842799</v>
      </c>
      <c r="AA60" s="16">
        <v>17.432845304093792</v>
      </c>
      <c r="AB60" s="16">
        <v>158.09728042573695</v>
      </c>
      <c r="AC60">
        <f>Y60/GGDP!$G60</f>
        <v>2.5785193257435071E-2</v>
      </c>
      <c r="AD60">
        <f>Z60/GGDP!$G60</f>
        <v>0.12592165082797463</v>
      </c>
      <c r="AE60">
        <f>AA60/GGDP!$G60</f>
        <v>5.6088431209078832E-2</v>
      </c>
      <c r="AF60">
        <f>AB60/GGDP!$G60</f>
        <v>0.50866214222752471</v>
      </c>
      <c r="AI60">
        <v>2052</v>
      </c>
      <c r="AJ60" s="16">
        <v>8.0142959163433947</v>
      </c>
      <c r="AK60" s="5">
        <f>AJ60/GGDP!G60</f>
        <v>2.5785193257435071E-2</v>
      </c>
      <c r="AM60" s="14">
        <v>16.053527840550437</v>
      </c>
      <c r="AN60" s="4">
        <f t="shared" si="13"/>
        <v>8.0392319242070425</v>
      </c>
      <c r="AO60" s="6">
        <f>AM60/GGDP!G60</f>
        <v>5.165061561902911E-2</v>
      </c>
      <c r="AP60" s="13">
        <f t="shared" si="14"/>
        <v>2.0031114408706565</v>
      </c>
      <c r="AQ60" s="16">
        <v>17.432845304093792</v>
      </c>
      <c r="AR60" s="6">
        <f>AQ60/GGDP!G60</f>
        <v>5.6088431209078832E-2</v>
      </c>
      <c r="AT60">
        <v>2052</v>
      </c>
      <c r="AU60" s="14">
        <v>41.137165091410495</v>
      </c>
      <c r="AV60">
        <f t="shared" si="15"/>
        <v>23.704319787316702</v>
      </c>
      <c r="AW60" s="6">
        <f>AU60/GGDP!G60</f>
        <v>0.13235470252376208</v>
      </c>
      <c r="AX60">
        <f t="shared" si="16"/>
        <v>2.3597504809929202</v>
      </c>
      <c r="AY60" s="16">
        <v>39.137708293842799</v>
      </c>
      <c r="AZ60" s="8">
        <f>AY60/GGDP!G60</f>
        <v>0.12592165082797463</v>
      </c>
      <c r="BB60">
        <v>2052</v>
      </c>
      <c r="BC60" s="14">
        <v>40.133819601376096</v>
      </c>
      <c r="BD60">
        <f t="shared" si="17"/>
        <v>0.99611130753329746</v>
      </c>
      <c r="BE60" s="4">
        <f>BC60/GGDP!G60</f>
        <v>0.12912653904757279</v>
      </c>
      <c r="BF60">
        <f t="shared" si="18"/>
        <v>1.0254514469793319</v>
      </c>
      <c r="BH60" s="16">
        <v>158.09728042573695</v>
      </c>
      <c r="BK60" s="14">
        <v>278.39999999999998</v>
      </c>
      <c r="BL60">
        <f t="shared" si="19"/>
        <v>120.30271957426302</v>
      </c>
      <c r="BM60" s="8">
        <f>BK60/GGDP!G60</f>
        <v>0.8957240758019368</v>
      </c>
      <c r="BO60">
        <f t="shared" si="20"/>
        <v>1.7609411069583378</v>
      </c>
    </row>
    <row r="61" spans="1:67" x14ac:dyDescent="0.35">
      <c r="A61">
        <v>54</v>
      </c>
      <c r="B61">
        <v>2053</v>
      </c>
      <c r="C61" s="15">
        <v>2.3851573440848036E-2</v>
      </c>
      <c r="D61" s="15">
        <v>0.11647884398346449</v>
      </c>
      <c r="E61" s="15">
        <v>5.1882385476383727E-2</v>
      </c>
      <c r="F61">
        <f t="shared" si="1"/>
        <v>0.19221280290069626</v>
      </c>
      <c r="G61" s="15">
        <v>0.47428831193398169</v>
      </c>
      <c r="Y61" s="16">
        <v>8.0276905963159351</v>
      </c>
      <c r="Z61" s="16">
        <v>39.203121036637285</v>
      </c>
      <c r="AA61" s="16">
        <v>17.46198166071159</v>
      </c>
      <c r="AB61" s="16">
        <v>159.63055146434863</v>
      </c>
      <c r="AC61">
        <f>Y61/GGDP!$G61</f>
        <v>2.5309573732000552E-2</v>
      </c>
      <c r="AD61">
        <f>Z61/GGDP!$G61</f>
        <v>0.12359896915517146</v>
      </c>
      <c r="AE61">
        <f>AA61/GGDP!$G61</f>
        <v>5.5053854785016676E-2</v>
      </c>
      <c r="AF61">
        <f>AB61/GGDP!$G61</f>
        <v>0.50328063391244282</v>
      </c>
      <c r="AI61">
        <v>2053</v>
      </c>
      <c r="AJ61" s="16">
        <v>8.0276905963159351</v>
      </c>
      <c r="AK61" s="5">
        <f>AJ61/GGDP!G61</f>
        <v>2.5309573732000552E-2</v>
      </c>
      <c r="AM61" s="14">
        <v>16.080358877250234</v>
      </c>
      <c r="AN61" s="4">
        <f t="shared" si="13"/>
        <v>8.0526682809342987</v>
      </c>
      <c r="AO61" s="6">
        <f>AM61/GGDP!G61</f>
        <v>5.0697896706129751E-2</v>
      </c>
      <c r="AP61" s="13">
        <f t="shared" si="14"/>
        <v>2.0031114408706565</v>
      </c>
      <c r="AQ61" s="16">
        <v>17.46198166071159</v>
      </c>
      <c r="AR61" s="6">
        <f>AQ61/GGDP!G61</f>
        <v>5.5053854785016676E-2</v>
      </c>
      <c r="AT61">
        <v>2053</v>
      </c>
      <c r="AU61" s="14">
        <v>41.205919622953729</v>
      </c>
      <c r="AV61">
        <f t="shared" si="15"/>
        <v>23.743937962242139</v>
      </c>
      <c r="AW61" s="6">
        <f>AU61/GGDP!G61</f>
        <v>0.12991336030945749</v>
      </c>
      <c r="AX61">
        <f t="shared" si="16"/>
        <v>2.3597504809929202</v>
      </c>
      <c r="AY61" s="16">
        <v>39.203121036637285</v>
      </c>
      <c r="AZ61" s="8">
        <f>AY61/GGDP!G61</f>
        <v>0.12359896915517146</v>
      </c>
      <c r="BB61">
        <v>2053</v>
      </c>
      <c r="BC61" s="14">
        <v>40.200897193125591</v>
      </c>
      <c r="BD61">
        <f t="shared" si="17"/>
        <v>0.99777615648830675</v>
      </c>
      <c r="BE61" s="4">
        <f>BC61/GGDP!G61</f>
        <v>0.12674474176532438</v>
      </c>
      <c r="BF61">
        <f t="shared" si="18"/>
        <v>1.0254514469793319</v>
      </c>
      <c r="BH61" s="16">
        <v>159.63055146434863</v>
      </c>
      <c r="BK61" s="14">
        <v>281.09999999999997</v>
      </c>
      <c r="BL61">
        <f t="shared" si="19"/>
        <v>121.46944853565134</v>
      </c>
      <c r="BM61" s="8">
        <f>BK61/GGDP!G61</f>
        <v>0.88624755659247101</v>
      </c>
      <c r="BO61">
        <f t="shared" si="20"/>
        <v>1.7609411069583376</v>
      </c>
    </row>
    <row r="62" spans="1:67" x14ac:dyDescent="0.35">
      <c r="A62">
        <v>55</v>
      </c>
      <c r="B62">
        <v>2054</v>
      </c>
      <c r="C62" s="15">
        <v>2.3851771994764053E-2</v>
      </c>
      <c r="D62" s="15">
        <v>0.11647981361889183</v>
      </c>
      <c r="E62" s="15">
        <v>5.1882817374549028E-2</v>
      </c>
      <c r="F62">
        <f t="shared" si="1"/>
        <v>0.19221440298820491</v>
      </c>
      <c r="G62" s="15">
        <v>0.47804890930774341</v>
      </c>
      <c r="Y62" s="16">
        <v>8.0411076634642722</v>
      </c>
      <c r="Z62" s="16">
        <v>39.268643106909195</v>
      </c>
      <c r="AA62" s="16">
        <v>17.491166714329918</v>
      </c>
      <c r="AB62" s="16">
        <v>161.16382250296027</v>
      </c>
      <c r="AC62">
        <f>Y62/GGDP!$G62</f>
        <v>2.4851983135938536E-2</v>
      </c>
      <c r="AD62">
        <f>Z62/GGDP!$G62</f>
        <v>0.12136433152092099</v>
      </c>
      <c r="AE62">
        <f>AA62/GGDP!$G62</f>
        <v>5.405849522292594E-2</v>
      </c>
      <c r="AF62">
        <f>AB62/GGDP!$G62</f>
        <v>0.49809563142217911</v>
      </c>
      <c r="AI62">
        <v>2054</v>
      </c>
      <c r="AJ62" s="16">
        <v>8.0411076634642722</v>
      </c>
      <c r="AK62" s="5">
        <f>AJ62/GGDP!G62</f>
        <v>2.4851983135938536E-2</v>
      </c>
      <c r="AM62" s="14">
        <v>16.107234757957997</v>
      </c>
      <c r="AN62" s="4">
        <f t="shared" si="13"/>
        <v>8.0661270944937247</v>
      </c>
      <c r="AO62" s="6">
        <f>AM62/GGDP!G62</f>
        <v>4.9781291747923097E-2</v>
      </c>
      <c r="AP62" s="13">
        <f t="shared" si="14"/>
        <v>2.0031114408706565</v>
      </c>
      <c r="AQ62" s="16">
        <v>17.491166714329918</v>
      </c>
      <c r="AR62" s="6">
        <f>AQ62/GGDP!G62</f>
        <v>5.405849522292594E-2</v>
      </c>
      <c r="AT62">
        <v>2054</v>
      </c>
      <c r="AU62" s="14">
        <v>41.274789067267378</v>
      </c>
      <c r="AV62">
        <f t="shared" si="15"/>
        <v>23.78362235293746</v>
      </c>
      <c r="AW62" s="6">
        <f>AU62/GGDP!G62</f>
        <v>0.12756456010405295</v>
      </c>
      <c r="AX62">
        <f t="shared" si="16"/>
        <v>2.3597504809929202</v>
      </c>
      <c r="AY62" s="16">
        <v>39.268643106909195</v>
      </c>
      <c r="AZ62" s="8">
        <f>AY62/GGDP!G62</f>
        <v>0.12136433152092099</v>
      </c>
      <c r="BB62">
        <v>2054</v>
      </c>
      <c r="BC62" s="14">
        <v>40.268086894894999</v>
      </c>
      <c r="BD62">
        <f t="shared" si="17"/>
        <v>0.99944378798580402</v>
      </c>
      <c r="BE62" s="4">
        <f>BC62/GGDP!G62</f>
        <v>0.12445322936980777</v>
      </c>
      <c r="BF62">
        <f t="shared" si="18"/>
        <v>1.0254514469793319</v>
      </c>
      <c r="BH62" s="16">
        <v>161.16382250296027</v>
      </c>
      <c r="BK62" s="14">
        <v>283.79999999999995</v>
      </c>
      <c r="BL62">
        <f t="shared" si="19"/>
        <v>122.63617749703968</v>
      </c>
      <c r="BM62" s="8">
        <f>BK62/GGDP!G62</f>
        <v>0.87711707256768434</v>
      </c>
      <c r="BO62">
        <f t="shared" si="20"/>
        <v>1.7609411069583378</v>
      </c>
    </row>
    <row r="63" spans="1:67" x14ac:dyDescent="0.35">
      <c r="A63">
        <v>56</v>
      </c>
      <c r="B63">
        <v>2055</v>
      </c>
      <c r="C63" s="15">
        <v>2.3852036296715548E-2</v>
      </c>
      <c r="D63" s="15">
        <v>0.11648110433398236</v>
      </c>
      <c r="E63" s="15">
        <v>5.1883392289062059E-2</v>
      </c>
      <c r="F63">
        <f t="shared" si="1"/>
        <v>0.19221653291975996</v>
      </c>
      <c r="G63" s="15">
        <v>0.48179704032347259</v>
      </c>
      <c r="Y63" s="16">
        <v>8.0545471552051744</v>
      </c>
      <c r="Z63" s="16">
        <v>39.334274687382823</v>
      </c>
      <c r="AA63" s="16">
        <v>17.520400546338418</v>
      </c>
      <c r="AB63" s="16">
        <v>162.69709354157195</v>
      </c>
      <c r="AC63">
        <f>Y63/GGDP!$G63</f>
        <v>2.4412157226178014E-2</v>
      </c>
      <c r="AD63">
        <f>Z63/GGDP!$G63</f>
        <v>0.11921644749767479</v>
      </c>
      <c r="AE63">
        <f>AA63/GGDP!$G63</f>
        <v>5.3101777736371515E-2</v>
      </c>
      <c r="AF63">
        <f>AB63/GGDP!$G63</f>
        <v>0.49311115215363988</v>
      </c>
      <c r="AI63">
        <v>2055</v>
      </c>
      <c r="AJ63" s="16">
        <v>8.0545471552051744</v>
      </c>
      <c r="AK63" s="5">
        <f>AJ63/GGDP!G63</f>
        <v>2.4412157226178014E-2</v>
      </c>
      <c r="AM63" s="14">
        <v>16.134155557623686</v>
      </c>
      <c r="AN63" s="4">
        <f t="shared" si="13"/>
        <v>8.0796084024185113</v>
      </c>
      <c r="AO63" s="6">
        <f>AM63/GGDP!G63</f>
        <v>4.8900271436090458E-2</v>
      </c>
      <c r="AP63" s="13">
        <f t="shared" si="14"/>
        <v>2.0031114408706565</v>
      </c>
      <c r="AQ63" s="16">
        <v>17.520400546338418</v>
      </c>
      <c r="AR63" s="6">
        <f>AQ63/GGDP!G63</f>
        <v>5.3101777736371515E-2</v>
      </c>
      <c r="AT63">
        <v>2055</v>
      </c>
      <c r="AU63" s="14">
        <v>41.343773616410701</v>
      </c>
      <c r="AV63">
        <f t="shared" si="15"/>
        <v>23.823373070072282</v>
      </c>
      <c r="AW63" s="6">
        <f>AU63/GGDP!G63</f>
        <v>0.12530694555498181</v>
      </c>
      <c r="AX63">
        <f t="shared" si="16"/>
        <v>2.3597504809929202</v>
      </c>
      <c r="AY63" s="16">
        <v>39.334274687382823</v>
      </c>
      <c r="AZ63" s="8">
        <f>AY63/GGDP!G63</f>
        <v>0.11921644749767479</v>
      </c>
      <c r="BB63">
        <v>2055</v>
      </c>
      <c r="BC63" s="14">
        <v>40.335388894059221</v>
      </c>
      <c r="BD63">
        <f t="shared" si="17"/>
        <v>1.0011142066763981</v>
      </c>
      <c r="BE63" s="4">
        <f>BC63/GGDP!G63</f>
        <v>0.12225067859022616</v>
      </c>
      <c r="BF63">
        <f t="shared" si="18"/>
        <v>1.0254514469793319</v>
      </c>
      <c r="BH63" s="16">
        <v>162.69709354157195</v>
      </c>
      <c r="BK63" s="14">
        <v>286.49999999999994</v>
      </c>
      <c r="BL63">
        <f t="shared" si="19"/>
        <v>123.802906458428</v>
      </c>
      <c r="BM63" s="8">
        <f>BK63/GGDP!G63</f>
        <v>0.86833969812693201</v>
      </c>
      <c r="BO63">
        <f t="shared" si="20"/>
        <v>1.7609411069583378</v>
      </c>
    </row>
    <row r="64" spans="1:67" x14ac:dyDescent="0.35">
      <c r="A64">
        <v>57</v>
      </c>
      <c r="B64">
        <v>2056</v>
      </c>
      <c r="C64" s="15">
        <v>2.3852366131116295E-2</v>
      </c>
      <c r="D64" s="15">
        <v>0.11648271507592357</v>
      </c>
      <c r="E64" s="15">
        <v>5.188410975097564E-2</v>
      </c>
      <c r="F64">
        <f t="shared" si="1"/>
        <v>0.19221919095801548</v>
      </c>
      <c r="G64" s="15">
        <v>0.48553276686744734</v>
      </c>
      <c r="Y64" s="16">
        <v>8.0680091090179484</v>
      </c>
      <c r="Z64" s="16">
        <v>39.400015961087867</v>
      </c>
      <c r="AA64" s="16">
        <v>17.549683238262777</v>
      </c>
      <c r="AB64" s="16">
        <v>164.23036458018362</v>
      </c>
      <c r="AC64">
        <f>Y64/GGDP!$G64</f>
        <v>2.3989085124339761E-2</v>
      </c>
      <c r="AD64">
        <f>Z64/GGDP!$G64</f>
        <v>0.11715038047421464</v>
      </c>
      <c r="AE64">
        <f>AA64/GGDP!$G64</f>
        <v>5.2181503443930709E-2</v>
      </c>
      <c r="AF64">
        <f>AB64/GGDP!$G64</f>
        <v>0.48831578431310546</v>
      </c>
      <c r="AI64">
        <v>2056</v>
      </c>
      <c r="AJ64" s="16">
        <v>8.0680091090179484</v>
      </c>
      <c r="AK64" s="5">
        <f>AJ64/GGDP!G64</f>
        <v>2.3989085124339761E-2</v>
      </c>
      <c r="AM64" s="14">
        <v>16.161121351322524</v>
      </c>
      <c r="AN64" s="4">
        <f t="shared" si="13"/>
        <v>8.093112242304576</v>
      </c>
      <c r="AO64" s="6">
        <f>AM64/GGDP!G64</f>
        <v>4.8052810868585052E-2</v>
      </c>
      <c r="AP64" s="13">
        <f t="shared" si="14"/>
        <v>2.0031114408706565</v>
      </c>
      <c r="AQ64" s="16">
        <v>17.549683238262777</v>
      </c>
      <c r="AR64" s="6">
        <f>AQ64/GGDP!G64</f>
        <v>5.2181503443930709E-2</v>
      </c>
      <c r="AT64">
        <v>2056</v>
      </c>
      <c r="AU64" s="14">
        <v>41.412873462763976</v>
      </c>
      <c r="AV64">
        <f t="shared" si="15"/>
        <v>23.863190224501199</v>
      </c>
      <c r="AW64" s="6">
        <f>AU64/GGDP!G64</f>
        <v>0.12313532785074922</v>
      </c>
      <c r="AX64">
        <f t="shared" si="16"/>
        <v>2.3597504809929202</v>
      </c>
      <c r="AY64" s="16">
        <v>39.400015961087867</v>
      </c>
      <c r="AZ64" s="8">
        <f>AY64/GGDP!G64</f>
        <v>0.11715038047421464</v>
      </c>
      <c r="BB64">
        <v>2056</v>
      </c>
      <c r="BC64" s="14">
        <v>40.402803378306324</v>
      </c>
      <c r="BD64">
        <f t="shared" si="17"/>
        <v>1.0027874172184568</v>
      </c>
      <c r="BE64" s="4">
        <f>BC64/GGDP!G64</f>
        <v>0.12013202717146267</v>
      </c>
      <c r="BF64">
        <f t="shared" si="18"/>
        <v>1.0254514469793319</v>
      </c>
      <c r="BH64" s="16">
        <v>164.23036458018362</v>
      </c>
      <c r="BK64" s="14">
        <v>289.19999999999993</v>
      </c>
      <c r="BL64">
        <f t="shared" si="19"/>
        <v>124.96963541981631</v>
      </c>
      <c r="BM64" s="8">
        <f>BK64/GGDP!G64</f>
        <v>0.85989533777354876</v>
      </c>
      <c r="BO64">
        <f t="shared" si="20"/>
        <v>1.7609411069583378</v>
      </c>
    </row>
    <row r="65" spans="1:67" x14ac:dyDescent="0.35">
      <c r="A65">
        <v>58</v>
      </c>
      <c r="B65">
        <v>2057</v>
      </c>
      <c r="C65" s="15">
        <v>2.3852761283989558E-2</v>
      </c>
      <c r="D65" s="15">
        <v>0.11648464479976292</v>
      </c>
      <c r="E65" s="15">
        <v>5.1884969294843618E-2</v>
      </c>
      <c r="F65">
        <f t="shared" si="1"/>
        <v>0.1922223753785961</v>
      </c>
      <c r="G65" s="15">
        <v>0.48925615041699644</v>
      </c>
      <c r="Y65" s="16">
        <v>8.0814935624445372</v>
      </c>
      <c r="Z65" s="16">
        <v>39.465867111359913</v>
      </c>
      <c r="AA65" s="16">
        <v>17.579014871764929</v>
      </c>
      <c r="AB65" s="16">
        <v>165.76363561879529</v>
      </c>
      <c r="AC65">
        <f>Y65/GGDP!$G65</f>
        <v>2.358114313105698E-2</v>
      </c>
      <c r="AD65">
        <f>Z65/GGDP!$G65</f>
        <v>0.11515820113612067</v>
      </c>
      <c r="AE65">
        <f>AA65/GGDP!$G65</f>
        <v>5.1294140444588514E-2</v>
      </c>
      <c r="AF65">
        <f>AB65/GGDP!$G65</f>
        <v>0.48368485197045696</v>
      </c>
      <c r="AI65">
        <v>2057</v>
      </c>
      <c r="AJ65" s="16">
        <v>8.0814935624445372</v>
      </c>
      <c r="AK65" s="5">
        <f>AJ65/GGDP!G65</f>
        <v>2.358114313105698E-2</v>
      </c>
      <c r="AM65" s="14">
        <v>16.188132214255212</v>
      </c>
      <c r="AN65" s="4">
        <f t="shared" si="13"/>
        <v>8.106638651810675</v>
      </c>
      <c r="AO65" s="6">
        <f>AM65/GGDP!G65</f>
        <v>4.7235657594628735E-2</v>
      </c>
      <c r="AP65" s="13">
        <f t="shared" si="14"/>
        <v>2.0031114408706565</v>
      </c>
      <c r="AQ65" s="16">
        <v>17.579014871764929</v>
      </c>
      <c r="AR65" s="6">
        <f>AQ65/GGDP!G65</f>
        <v>5.1294140444588514E-2</v>
      </c>
      <c r="AT65">
        <v>2057</v>
      </c>
      <c r="AU65" s="14">
        <v>41.482088799028993</v>
      </c>
      <c r="AV65">
        <f t="shared" si="15"/>
        <v>23.903073927264064</v>
      </c>
      <c r="AW65" s="6">
        <f>AU65/GGDP!G65</f>
        <v>0.12104137258623617</v>
      </c>
      <c r="AX65">
        <f t="shared" si="16"/>
        <v>2.3597504809929206</v>
      </c>
      <c r="AY65" s="16">
        <v>39.465867111359913</v>
      </c>
      <c r="AZ65" s="8">
        <f>AY65/GGDP!G65</f>
        <v>0.11515820113612067</v>
      </c>
      <c r="BB65">
        <v>2057</v>
      </c>
      <c r="BC65" s="14">
        <v>40.470330535638048</v>
      </c>
      <c r="BD65">
        <f t="shared" si="17"/>
        <v>1.0044634242781356</v>
      </c>
      <c r="BE65" s="4">
        <f>BC65/GGDP!G65</f>
        <v>0.11808914398657189</v>
      </c>
      <c r="BF65">
        <f t="shared" si="18"/>
        <v>1.0254514469793319</v>
      </c>
      <c r="BH65" s="16">
        <v>165.76363561879529</v>
      </c>
      <c r="BK65" s="14">
        <v>291.89999999999992</v>
      </c>
      <c r="BL65">
        <f t="shared" si="19"/>
        <v>126.13636438120463</v>
      </c>
      <c r="BM65" s="8">
        <f>BK65/GGDP!G65</f>
        <v>0.85174053864783617</v>
      </c>
      <c r="BO65">
        <f t="shared" si="20"/>
        <v>1.7609411069583378</v>
      </c>
    </row>
    <row r="66" spans="1:67" x14ac:dyDescent="0.35">
      <c r="A66">
        <v>59</v>
      </c>
      <c r="B66">
        <v>2058</v>
      </c>
      <c r="C66" s="15">
        <v>2.3853221542955143E-2</v>
      </c>
      <c r="D66" s="15">
        <v>0.11648689246834451</v>
      </c>
      <c r="E66" s="15">
        <v>5.188597045869265E-2</v>
      </c>
      <c r="F66">
        <f t="shared" si="1"/>
        <v>0.19222608446999229</v>
      </c>
      <c r="G66" s="15">
        <v>0.49296725204387121</v>
      </c>
      <c r="Y66" s="16">
        <v>8.0950005530896352</v>
      </c>
      <c r="Z66" s="16">
        <v>39.531828321840983</v>
      </c>
      <c r="AA66" s="16">
        <v>17.608395528643303</v>
      </c>
      <c r="AB66" s="16">
        <v>167.29690665740694</v>
      </c>
      <c r="AC66">
        <f>Y66/GGDP!$G66</f>
        <v>2.3187535599351595E-2</v>
      </c>
      <c r="AD66">
        <f>Z66/GGDP!$G66</f>
        <v>0.11323602395188044</v>
      </c>
      <c r="AE66">
        <f>AA66/GGDP!$G66</f>
        <v>5.0437958032262906E-2</v>
      </c>
      <c r="AF66">
        <f>AB66/GGDP!$G66</f>
        <v>0.47920972374726284</v>
      </c>
      <c r="AI66">
        <v>2058</v>
      </c>
      <c r="AJ66" s="16">
        <v>8.0950005530896352</v>
      </c>
      <c r="AK66" s="5">
        <f>AJ66/GGDP!G66</f>
        <v>2.3187535599351595E-2</v>
      </c>
      <c r="AM66" s="14">
        <v>16.215188221748139</v>
      </c>
      <c r="AN66" s="4">
        <f t="shared" si="13"/>
        <v>8.1201876686585042</v>
      </c>
      <c r="AO66" s="6">
        <f>AM66/GGDP!G66</f>
        <v>4.6447217844656809E-2</v>
      </c>
      <c r="AP66" s="13">
        <f t="shared" si="14"/>
        <v>2.0031114408706565</v>
      </c>
      <c r="AQ66" s="16">
        <v>17.608395528643303</v>
      </c>
      <c r="AR66" s="6">
        <f>AQ66/GGDP!G66</f>
        <v>5.0437958032262906E-2</v>
      </c>
      <c r="AT66">
        <v>2058</v>
      </c>
      <c r="AU66" s="14">
        <v>41.551419818229618</v>
      </c>
      <c r="AV66">
        <f t="shared" si="15"/>
        <v>23.943024289586315</v>
      </c>
      <c r="AW66" s="6">
        <f>AU66/GGDP!G66</f>
        <v>0.1190209957269331</v>
      </c>
      <c r="AX66">
        <f t="shared" si="16"/>
        <v>2.3597504809929202</v>
      </c>
      <c r="AY66" s="16">
        <v>39.531828321840983</v>
      </c>
      <c r="AZ66" s="8">
        <f>AY66/GGDP!G66</f>
        <v>0.11323602395188044</v>
      </c>
      <c r="BB66">
        <v>2058</v>
      </c>
      <c r="BC66" s="14">
        <v>40.537970554370368</v>
      </c>
      <c r="BD66">
        <f t="shared" si="17"/>
        <v>1.0061422325293847</v>
      </c>
      <c r="BE66" s="4">
        <f>BC66/GGDP!G66</f>
        <v>0.11611804461164207</v>
      </c>
      <c r="BF66">
        <f t="shared" si="18"/>
        <v>1.0254514469793319</v>
      </c>
      <c r="BH66" s="16">
        <v>167.29690665740694</v>
      </c>
      <c r="BK66" s="14">
        <v>294.59999999999991</v>
      </c>
      <c r="BL66">
        <f t="shared" si="19"/>
        <v>127.30309334259297</v>
      </c>
      <c r="BM66" s="8">
        <f>BK66/GGDP!G66</f>
        <v>0.84386010140070433</v>
      </c>
      <c r="BO66">
        <f t="shared" si="20"/>
        <v>1.7609411069583381</v>
      </c>
    </row>
    <row r="67" spans="1:67" x14ac:dyDescent="0.35">
      <c r="A67">
        <v>60</v>
      </c>
      <c r="B67">
        <v>2059</v>
      </c>
      <c r="C67" s="15">
        <v>2.3853746697216547E-2</v>
      </c>
      <c r="D67" s="15">
        <v>0.11648945705224641</v>
      </c>
      <c r="E67" s="15">
        <v>5.1887112783994251E-2</v>
      </c>
      <c r="F67">
        <f t="shared" si="1"/>
        <v>0.19223031653345721</v>
      </c>
      <c r="G67" s="15">
        <v>0.49666613241758512</v>
      </c>
      <c r="Y67" s="16">
        <v>8.1085301186207825</v>
      </c>
      <c r="Z67" s="16">
        <v>39.59789977648002</v>
      </c>
      <c r="AA67" s="16">
        <v>17.637825290833028</v>
      </c>
      <c r="AB67" s="16">
        <v>168.83017769601861</v>
      </c>
      <c r="AC67">
        <f>Y67/GGDP!$G67</f>
        <v>2.280752171079203E-2</v>
      </c>
      <c r="AD67">
        <f>Z67/GGDP!$G67</f>
        <v>0.11138023114446451</v>
      </c>
      <c r="AE67">
        <f>AA67/GGDP!$G67</f>
        <v>4.9611344764944387E-2</v>
      </c>
      <c r="AF67">
        <f>AB67/GGDP!$G67</f>
        <v>0.474882363006353</v>
      </c>
      <c r="AI67">
        <v>2059</v>
      </c>
      <c r="AJ67" s="16">
        <v>8.1085301186207825</v>
      </c>
      <c r="AK67" s="5">
        <f>AJ67/GGDP!G67</f>
        <v>2.280752171079203E-2</v>
      </c>
      <c r="AM67" s="14">
        <v>16.24228944925359</v>
      </c>
      <c r="AN67" s="4">
        <f t="shared" si="13"/>
        <v>8.1337593306328078</v>
      </c>
      <c r="AO67" s="6">
        <f>AM67/GGDP!G67</f>
        <v>4.5686007676793407E-2</v>
      </c>
      <c r="AP67" s="13">
        <f t="shared" si="14"/>
        <v>2.0031114408706565</v>
      </c>
      <c r="AQ67" s="16">
        <v>17.637825290833028</v>
      </c>
      <c r="AR67" s="6">
        <f>AQ67/GGDP!G67</f>
        <v>4.9611344764944387E-2</v>
      </c>
      <c r="AT67">
        <v>2059</v>
      </c>
      <c r="AU67" s="14">
        <v>41.620866713712331</v>
      </c>
      <c r="AV67">
        <f t="shared" si="15"/>
        <v>23.983041422879303</v>
      </c>
      <c r="AW67" s="6">
        <f>AU67/GGDP!G67</f>
        <v>0.11707039467178311</v>
      </c>
      <c r="AX67">
        <f t="shared" si="16"/>
        <v>2.3597504809929202</v>
      </c>
      <c r="AY67" s="16">
        <v>39.59789977648002</v>
      </c>
      <c r="AZ67" s="8">
        <f>AY67/GGDP!G67</f>
        <v>0.11138023114446451</v>
      </c>
      <c r="BB67">
        <v>2059</v>
      </c>
      <c r="BC67" s="14">
        <v>40.605723623133997</v>
      </c>
      <c r="BD67">
        <f t="shared" si="17"/>
        <v>1.0078238466539773</v>
      </c>
      <c r="BE67" s="4">
        <f>BC67/GGDP!G67</f>
        <v>0.11421501919198357</v>
      </c>
      <c r="BF67">
        <f t="shared" si="18"/>
        <v>1.0254514469793319</v>
      </c>
      <c r="BH67" s="16">
        <v>168.83017769601861</v>
      </c>
      <c r="BK67" s="14">
        <v>297.2999999999999</v>
      </c>
      <c r="BL67">
        <f t="shared" si="19"/>
        <v>128.46982230398129</v>
      </c>
      <c r="BM67" s="8">
        <f>BK67/GGDP!G67</f>
        <v>0.83623987398739852</v>
      </c>
      <c r="BO67">
        <f t="shared" si="20"/>
        <v>1.7609411069583378</v>
      </c>
    </row>
    <row r="68" spans="1:67" x14ac:dyDescent="0.35">
      <c r="A68">
        <v>61</v>
      </c>
      <c r="B68">
        <v>2060</v>
      </c>
      <c r="C68" s="15">
        <v>2.3854336537548277E-2</v>
      </c>
      <c r="D68" s="15">
        <v>0.11649233752971869</v>
      </c>
      <c r="E68" s="15">
        <v>5.1888395815637277E-2</v>
      </c>
      <c r="F68">
        <f t="shared" si="1"/>
        <v>0.19223506988290426</v>
      </c>
      <c r="G68" s="15">
        <v>0.50035285180871991</v>
      </c>
      <c r="Y68" s="16">
        <v>8.1220822967684771</v>
      </c>
      <c r="Z68" s="16">
        <v>39.664081659533409</v>
      </c>
      <c r="AA68" s="16">
        <v>17.667304240406192</v>
      </c>
      <c r="AB68" s="16">
        <v>170.36344873463034</v>
      </c>
      <c r="AC68">
        <f>Y68/GGDP!$G68</f>
        <v>2.2439790846162391E-2</v>
      </c>
      <c r="AD68">
        <f>Z68/GGDP!$G68</f>
        <v>0.10958442232223625</v>
      </c>
      <c r="AE68">
        <f>AA68/GGDP!$G68</f>
        <v>4.8811449759376138E-2</v>
      </c>
      <c r="AF68">
        <f>AB68/GGDP!$G68</f>
        <v>0.47068227306155641</v>
      </c>
      <c r="AI68">
        <v>2060</v>
      </c>
      <c r="AJ68" s="16">
        <v>8.1220822967684771</v>
      </c>
      <c r="AK68" s="5">
        <f>AJ68/GGDP!G68</f>
        <v>2.2439790846162391E-2</v>
      </c>
      <c r="AM68" s="14">
        <v>16.269435972349957</v>
      </c>
      <c r="AN68" s="4">
        <f t="shared" si="13"/>
        <v>8.1473536755814795</v>
      </c>
      <c r="AO68" s="6">
        <f>AM68/GGDP!G68</f>
        <v>4.4949401774692518E-2</v>
      </c>
      <c r="AP68" s="13">
        <f t="shared" si="14"/>
        <v>2.0031114408706565</v>
      </c>
      <c r="AQ68" s="16">
        <v>17.667304240406192</v>
      </c>
      <c r="AR68" s="6">
        <f>AQ68/GGDP!G68</f>
        <v>4.8811449759376138E-2</v>
      </c>
      <c r="AT68">
        <v>2060</v>
      </c>
      <c r="AU68" s="14">
        <v>41.690429679146767</v>
      </c>
      <c r="AV68">
        <f t="shared" si="15"/>
        <v>24.023125438740575</v>
      </c>
      <c r="AW68" s="6">
        <f>AU68/GGDP!G68</f>
        <v>0.11518284204764959</v>
      </c>
      <c r="AX68">
        <f t="shared" si="16"/>
        <v>2.3597504809929202</v>
      </c>
      <c r="AY68" s="16">
        <v>39.664081659533409</v>
      </c>
      <c r="AZ68" s="8">
        <f>AY68/GGDP!G68</f>
        <v>0.10958442232223625</v>
      </c>
      <c r="BB68">
        <v>2060</v>
      </c>
      <c r="BC68" s="14">
        <v>40.673589930874911</v>
      </c>
      <c r="BD68">
        <f t="shared" si="17"/>
        <v>1.0095082713415025</v>
      </c>
      <c r="BE68" s="4">
        <f>BC68/GGDP!G68</f>
        <v>0.11237350443673134</v>
      </c>
      <c r="BF68">
        <f t="shared" si="18"/>
        <v>1.0254514469793319</v>
      </c>
      <c r="BH68" s="16">
        <v>170.36344873463034</v>
      </c>
      <c r="BK68" s="14">
        <v>300</v>
      </c>
      <c r="BL68">
        <f t="shared" si="19"/>
        <v>129.63655126536966</v>
      </c>
      <c r="BM68" s="8">
        <f>BK68/GGDP!G68</f>
        <v>0.82884376295068385</v>
      </c>
      <c r="BO68">
        <f t="shared" si="20"/>
        <v>1.7609411069583378</v>
      </c>
    </row>
    <row r="69" spans="1:67" x14ac:dyDescent="0.35">
      <c r="A69">
        <v>62</v>
      </c>
      <c r="B69">
        <v>2061</v>
      </c>
      <c r="C69" s="15">
        <v>2.3834934741616486E-2</v>
      </c>
      <c r="D69" s="15">
        <v>0.1163975891154498</v>
      </c>
      <c r="E69" s="15">
        <v>5.1846192668831725E-2</v>
      </c>
      <c r="F69">
        <f t="shared" si="1"/>
        <v>0.192078716525898</v>
      </c>
      <c r="G69" s="15">
        <v>0.50327096720417919</v>
      </c>
      <c r="Y69" s="16">
        <v>8.1356571253262793</v>
      </c>
      <c r="Z69" s="16">
        <v>39.730374155565492</v>
      </c>
      <c r="AA69" s="16">
        <v>17.69683245957204</v>
      </c>
      <c r="AB69" s="16">
        <v>171.78314414075226</v>
      </c>
      <c r="AC69">
        <f>Y69/GGDP!$G69</f>
        <v>2.2083759840733658E-2</v>
      </c>
      <c r="AD69">
        <f>Z69/GGDP!$G69</f>
        <v>0.10784574960794108</v>
      </c>
      <c r="AE69">
        <f>AA69/GGDP!$G69</f>
        <v>4.8037004504810098E-2</v>
      </c>
      <c r="AF69">
        <f>AB69/GGDP!$G69</f>
        <v>0.46629517953515814</v>
      </c>
      <c r="AI69">
        <v>2061</v>
      </c>
      <c r="AJ69" s="16">
        <v>8.1356571253262793</v>
      </c>
      <c r="AK69" s="5">
        <f>AJ69/GGDP!G69</f>
        <v>2.2083759840733658E-2</v>
      </c>
      <c r="AM69" s="14">
        <v>16.296627866741947</v>
      </c>
      <c r="AN69" s="4">
        <f t="shared" si="13"/>
        <v>8.1609707414156674</v>
      </c>
      <c r="AO69" s="6">
        <f>AM69/GGDP!G69</f>
        <v>4.4236231994413538E-2</v>
      </c>
      <c r="AP69" s="13">
        <f t="shared" si="14"/>
        <v>2.0031114408706565</v>
      </c>
      <c r="AQ69" s="16">
        <v>17.69683245957204</v>
      </c>
      <c r="AR69" s="6">
        <f>AQ69/GGDP!G69</f>
        <v>4.8037004504810098E-2</v>
      </c>
      <c r="AT69">
        <v>2061</v>
      </c>
      <c r="AU69" s="14">
        <v>41.760108908526242</v>
      </c>
      <c r="AV69">
        <f t="shared" si="15"/>
        <v>24.063276448954202</v>
      </c>
      <c r="AW69" s="6">
        <f>AU69/GGDP!G69</f>
        <v>0.1133553444856847</v>
      </c>
      <c r="AX69">
        <f t="shared" si="16"/>
        <v>2.3597504809929202</v>
      </c>
      <c r="AY69" s="16">
        <v>39.730374155565492</v>
      </c>
      <c r="AZ69" s="8">
        <f>AY69/GGDP!G69</f>
        <v>0.10784574960794108</v>
      </c>
      <c r="BB69">
        <v>2061</v>
      </c>
      <c r="BC69" s="14">
        <v>40.741569666854886</v>
      </c>
      <c r="BD69">
        <f t="shared" si="17"/>
        <v>1.0111955112893938</v>
      </c>
      <c r="BE69" s="4">
        <f>BC69/GGDP!G69</f>
        <v>0.1105905799860339</v>
      </c>
      <c r="BF69">
        <f t="shared" si="18"/>
        <v>1.0254514469793319</v>
      </c>
      <c r="BH69" s="16">
        <v>171.78314414075226</v>
      </c>
      <c r="BK69" s="14">
        <v>302.5</v>
      </c>
      <c r="BL69">
        <f t="shared" si="19"/>
        <v>130.71685585924774</v>
      </c>
      <c r="BM69" s="8">
        <f>BK69/GGDP!G69</f>
        <v>0.82111834961997832</v>
      </c>
      <c r="BO69">
        <f t="shared" si="20"/>
        <v>1.7609411069583378</v>
      </c>
    </row>
    <row r="70" spans="1:67" x14ac:dyDescent="0.35">
      <c r="A70">
        <v>63</v>
      </c>
      <c r="B70">
        <v>2062</v>
      </c>
      <c r="C70" s="15">
        <v>2.3815695266712154E-2</v>
      </c>
      <c r="D70" s="15">
        <v>0.11630363339377538</v>
      </c>
      <c r="E70" s="15">
        <v>5.1804342605739434E-2</v>
      </c>
      <c r="F70">
        <f t="shared" si="1"/>
        <v>0.19192367126622698</v>
      </c>
      <c r="G70" s="15">
        <v>0.50617464137663248</v>
      </c>
      <c r="Y70" s="16">
        <v>8.1492546421509129</v>
      </c>
      <c r="Z70" s="16">
        <v>39.796777449449102</v>
      </c>
      <c r="AA70" s="16">
        <v>17.726410030677226</v>
      </c>
      <c r="AB70" s="16">
        <v>173.20283954687417</v>
      </c>
      <c r="AC70">
        <f>Y70/GGDP!$G70</f>
        <v>2.1738301969032526E-2</v>
      </c>
      <c r="AD70">
        <f>Z70/GGDP!$G70</f>
        <v>0.10615871065260644</v>
      </c>
      <c r="AE70">
        <f>AA70/GGDP!$G70</f>
        <v>4.7285558127073267E-2</v>
      </c>
      <c r="AF70">
        <f>AB70/GGDP!$G70</f>
        <v>0.4620220858591394</v>
      </c>
      <c r="AI70">
        <v>2062</v>
      </c>
      <c r="AJ70" s="16">
        <v>8.1492546421509129</v>
      </c>
      <c r="AK70" s="5">
        <f>AJ70/GGDP!G70</f>
        <v>2.1738301969032526E-2</v>
      </c>
      <c r="AM70" s="14">
        <v>16.323865208260802</v>
      </c>
      <c r="AN70" s="4">
        <f t="shared" si="13"/>
        <v>8.1746105661098891</v>
      </c>
      <c r="AO70" s="6">
        <f>AM70/GGDP!G70</f>
        <v>4.3544241379270175E-2</v>
      </c>
      <c r="AP70" s="13">
        <f t="shared" si="14"/>
        <v>2.0031114408706565</v>
      </c>
      <c r="AQ70" s="16">
        <v>17.726410030677226</v>
      </c>
      <c r="AR70" s="6">
        <f>AQ70/GGDP!G70</f>
        <v>4.7285558127073267E-2</v>
      </c>
      <c r="AT70">
        <v>2062</v>
      </c>
      <c r="AU70" s="14">
        <v>41.829904596168305</v>
      </c>
      <c r="AV70">
        <f t="shared" si="15"/>
        <v>24.103494565491079</v>
      </c>
      <c r="AW70" s="6">
        <f>AU70/GGDP!G70</f>
        <v>0.11158211853437981</v>
      </c>
      <c r="AX70">
        <f t="shared" si="16"/>
        <v>2.3597504809929202</v>
      </c>
      <c r="AY70" s="16">
        <v>39.796777449449102</v>
      </c>
      <c r="AZ70" s="8">
        <f>AY70/GGDP!G70</f>
        <v>0.10615871065260644</v>
      </c>
      <c r="BB70">
        <v>2062</v>
      </c>
      <c r="BC70" s="14">
        <v>40.809663020652025</v>
      </c>
      <c r="BD70">
        <f t="shared" si="17"/>
        <v>1.0128855712029221</v>
      </c>
      <c r="BE70" s="4">
        <f>BC70/GGDP!G70</f>
        <v>0.10886060344817548</v>
      </c>
      <c r="BF70">
        <f t="shared" si="18"/>
        <v>1.0254514469793319</v>
      </c>
      <c r="BH70" s="16">
        <v>173.20283954687417</v>
      </c>
      <c r="BK70" s="14">
        <v>305</v>
      </c>
      <c r="BL70">
        <f t="shared" si="19"/>
        <v>131.79716045312583</v>
      </c>
      <c r="BM70" s="8">
        <f>BK70/GGDP!G70</f>
        <v>0.81359368331199322</v>
      </c>
      <c r="BO70">
        <f t="shared" si="20"/>
        <v>1.7609411069583381</v>
      </c>
    </row>
    <row r="71" spans="1:67" x14ac:dyDescent="0.35">
      <c r="A71">
        <v>64</v>
      </c>
      <c r="B71">
        <v>2063</v>
      </c>
      <c r="C71" s="15">
        <v>2.3796617021408856E-2</v>
      </c>
      <c r="D71" s="15">
        <v>0.11621046503472886</v>
      </c>
      <c r="E71" s="15">
        <v>5.1762843252269389E-2</v>
      </c>
      <c r="F71">
        <f t="shared" si="1"/>
        <v>0.19176992530840709</v>
      </c>
      <c r="G71" s="15">
        <v>0.50906398126196095</v>
      </c>
      <c r="Y71" s="16">
        <v>8.162874885162374</v>
      </c>
      <c r="Z71" s="16">
        <v>39.863291726366015</v>
      </c>
      <c r="AA71" s="16">
        <v>17.756037036206028</v>
      </c>
      <c r="AB71" s="16">
        <v>174.62253495299609</v>
      </c>
      <c r="AC71">
        <f>Y71/GGDP!$G71</f>
        <v>2.1402959923339297E-2</v>
      </c>
      <c r="AD71">
        <f>Z71/GGDP!$G71</f>
        <v>0.10452107220002102</v>
      </c>
      <c r="AE71">
        <f>AA71/GGDP!$G71</f>
        <v>4.6556115881921468E-2</v>
      </c>
      <c r="AF71">
        <f>AB71/GGDP!$G71</f>
        <v>0.45785818965624714</v>
      </c>
      <c r="AI71">
        <v>2063</v>
      </c>
      <c r="AJ71" s="16">
        <v>8.162874885162374</v>
      </c>
      <c r="AK71" s="5">
        <f>AJ71/GGDP!G71</f>
        <v>2.1402959923339297E-2</v>
      </c>
      <c r="AM71" s="14">
        <v>16.351148072864497</v>
      </c>
      <c r="AN71" s="4">
        <f t="shared" si="13"/>
        <v>8.1882731877021229</v>
      </c>
      <c r="AO71" s="6">
        <f>AM71/GGDP!G71</f>
        <v>4.2872513890937089E-2</v>
      </c>
      <c r="AP71" s="13">
        <f t="shared" si="14"/>
        <v>2.0031114408706565</v>
      </c>
      <c r="AQ71" s="16">
        <v>17.756037036206028</v>
      </c>
      <c r="AR71" s="6">
        <f>AQ71/GGDP!G71</f>
        <v>4.6556115881921468E-2</v>
      </c>
      <c r="AT71">
        <v>2063</v>
      </c>
      <c r="AU71" s="14">
        <v>41.899816936715276</v>
      </c>
      <c r="AV71">
        <f t="shared" si="15"/>
        <v>24.143779900509248</v>
      </c>
      <c r="AW71" s="6">
        <f>AU71/GGDP!G71</f>
        <v>0.1098608168455263</v>
      </c>
      <c r="AX71">
        <f t="shared" si="16"/>
        <v>2.3597504809929202</v>
      </c>
      <c r="AY71" s="16">
        <v>39.863291726366015</v>
      </c>
      <c r="AZ71" s="8">
        <f>AY71/GGDP!G71</f>
        <v>0.10452107220002102</v>
      </c>
      <c r="BB71">
        <v>2063</v>
      </c>
      <c r="BC71" s="14">
        <v>40.87787018216126</v>
      </c>
      <c r="BD71">
        <f t="shared" si="17"/>
        <v>1.0145784557952453</v>
      </c>
      <c r="BE71" s="4">
        <f>BC71/GGDP!G71</f>
        <v>0.10718128472734277</v>
      </c>
      <c r="BF71">
        <f t="shared" si="18"/>
        <v>1.0254514469793319</v>
      </c>
      <c r="BH71" s="16">
        <v>174.62253495299609</v>
      </c>
      <c r="BK71" s="14">
        <v>307.5</v>
      </c>
      <c r="BL71">
        <f t="shared" si="19"/>
        <v>132.87746504700391</v>
      </c>
      <c r="BM71" s="8">
        <f>BK71/GGDP!G71</f>
        <v>0.80626130732321244</v>
      </c>
      <c r="BO71">
        <f t="shared" si="20"/>
        <v>1.7609411069583381</v>
      </c>
    </row>
    <row r="72" spans="1:67" x14ac:dyDescent="0.35">
      <c r="A72">
        <v>65</v>
      </c>
      <c r="B72">
        <v>2064</v>
      </c>
      <c r="C72" s="15">
        <v>2.3777698925213819E-2</v>
      </c>
      <c r="D72" s="15">
        <v>0.11611807876173809</v>
      </c>
      <c r="E72" s="15">
        <v>5.172169225811362E-2</v>
      </c>
      <c r="F72">
        <f t="shared" si="1"/>
        <v>0.19161746994506554</v>
      </c>
      <c r="G72" s="15">
        <v>0.51193909274284499</v>
      </c>
      <c r="Y72" s="16">
        <v>8.1765178923440356</v>
      </c>
      <c r="Z72" s="16">
        <v>39.92991717180756</v>
      </c>
      <c r="AA72" s="16">
        <v>17.785713558780586</v>
      </c>
      <c r="AB72" s="16">
        <v>176.04223035911804</v>
      </c>
      <c r="AC72">
        <f>Y72/GGDP!$G72</f>
        <v>2.1077302328626389E-2</v>
      </c>
      <c r="AD72">
        <f>Z72/GGDP!$G72</f>
        <v>0.10293072763593318</v>
      </c>
      <c r="AE72">
        <f>AA72/GGDP!$G72</f>
        <v>4.5847739434383999E-2</v>
      </c>
      <c r="AF72">
        <f>AB72/GGDP!$G72</f>
        <v>0.45379895950072963</v>
      </c>
      <c r="AI72">
        <v>2064</v>
      </c>
      <c r="AJ72" s="16">
        <v>8.1765178923440356</v>
      </c>
      <c r="AK72" s="5">
        <f>AJ72/GGDP!G72</f>
        <v>2.1077302328626389E-2</v>
      </c>
      <c r="AM72" s="14">
        <v>16.378476536637965</v>
      </c>
      <c r="AN72" s="4">
        <f t="shared" si="13"/>
        <v>8.2019586442939296</v>
      </c>
      <c r="AO72" s="6">
        <f>AM72/GGDP!G72</f>
        <v>4.2220185437161252E-2</v>
      </c>
      <c r="AP72" s="13">
        <f t="shared" si="14"/>
        <v>2.0031114408706565</v>
      </c>
      <c r="AQ72" s="16">
        <v>17.785713558780586</v>
      </c>
      <c r="AR72" s="6">
        <f>AQ72/GGDP!G72</f>
        <v>4.5847739434383999E-2</v>
      </c>
      <c r="AT72">
        <v>2064</v>
      </c>
      <c r="AU72" s="14">
        <v>41.969846125134787</v>
      </c>
      <c r="AV72">
        <f t="shared" si="15"/>
        <v>24.184132566354201</v>
      </c>
      <c r="AW72" s="6">
        <f>AU72/GGDP!G72</f>
        <v>0.10818922518272571</v>
      </c>
      <c r="AX72">
        <f t="shared" si="16"/>
        <v>2.3597504809929202</v>
      </c>
      <c r="AY72" s="16">
        <v>39.92991717180756</v>
      </c>
      <c r="AZ72" s="8">
        <f>AY72/GGDP!G72</f>
        <v>0.10293072763593318</v>
      </c>
      <c r="BB72">
        <v>2064</v>
      </c>
      <c r="BC72" s="14">
        <v>40.946191341594933</v>
      </c>
      <c r="BD72">
        <f t="shared" si="17"/>
        <v>1.0162741697873727</v>
      </c>
      <c r="BE72" s="4">
        <f>BC72/GGDP!G72</f>
        <v>0.10555046359290318</v>
      </c>
      <c r="BF72">
        <f t="shared" si="18"/>
        <v>1.0254514469793319</v>
      </c>
      <c r="BH72" s="16">
        <v>176.04223035911804</v>
      </c>
      <c r="BK72" s="14">
        <v>310</v>
      </c>
      <c r="BL72">
        <f t="shared" si="19"/>
        <v>133.95776964088196</v>
      </c>
      <c r="BM72" s="8">
        <f>BK72/GGDP!G72</f>
        <v>0.79911324207975665</v>
      </c>
      <c r="BO72">
        <f t="shared" si="20"/>
        <v>1.7609411069583376</v>
      </c>
    </row>
    <row r="73" spans="1:67" x14ac:dyDescent="0.35">
      <c r="A73">
        <v>66</v>
      </c>
      <c r="B73">
        <v>2065</v>
      </c>
      <c r="C73" s="15">
        <v>2.3758939908433953E-2</v>
      </c>
      <c r="D73" s="15">
        <v>0.11602646935097094</v>
      </c>
      <c r="E73" s="15">
        <v>5.1680887296455862E-2</v>
      </c>
      <c r="F73">
        <f t="shared" ref="F73:F108" si="24">SUM(C73:E73)</f>
        <v>0.19146629655586075</v>
      </c>
      <c r="G73" s="15">
        <v>0.5148000806616988</v>
      </c>
      <c r="Y73" s="16">
        <v>8.1901837017427574</v>
      </c>
      <c r="Z73" s="16">
        <v>39.99665397157505</v>
      </c>
      <c r="AA73" s="16">
        <v>17.815439681161134</v>
      </c>
      <c r="AB73" s="16">
        <v>177.46192576523995</v>
      </c>
      <c r="AC73">
        <f>Y73/GGDP!$G73</f>
        <v>2.0760395685135376E-2</v>
      </c>
      <c r="AD73">
        <f>Z73/GGDP!$G73</f>
        <v>0.10138311822659768</v>
      </c>
      <c r="AE73">
        <f>AA73/GGDP!$G73</f>
        <v>4.5158398218451079E-2</v>
      </c>
      <c r="AF73">
        <f>AB73/GGDP!$G73</f>
        <v>0.44982871350596931</v>
      </c>
      <c r="AI73">
        <v>2065</v>
      </c>
      <c r="AJ73" s="16">
        <v>8.1901837017427574</v>
      </c>
      <c r="AK73" s="5">
        <f>AJ73/GGDP!G73</f>
        <v>2.0760395685135376E-2</v>
      </c>
      <c r="AM73" s="14">
        <v>16.405850675793303</v>
      </c>
      <c r="AN73" s="4">
        <f t="shared" ref="AN73:AN108" si="25">(AM73-AJ73)</f>
        <v>8.2156669740505457</v>
      </c>
      <c r="AO73" s="6">
        <f>AM73/GGDP!G73</f>
        <v>4.1585386113896491E-2</v>
      </c>
      <c r="AP73" s="13">
        <f t="shared" ref="AP73:AP108" si="26">AM73/AJ73</f>
        <v>2.0031114408706565</v>
      </c>
      <c r="AQ73" s="16">
        <v>17.815439681161134</v>
      </c>
      <c r="AR73" s="6">
        <f>AQ73/GGDP!G73</f>
        <v>4.5158398218451079E-2</v>
      </c>
      <c r="AT73">
        <v>2065</v>
      </c>
      <c r="AU73" s="14">
        <v>42.03999235672034</v>
      </c>
      <c r="AV73">
        <f t="shared" ref="AV73:AV108" si="27">(AU73-AQ73)</f>
        <v>24.224552675559206</v>
      </c>
      <c r="AW73" s="6">
        <f>AU73/GGDP!G73</f>
        <v>0.10656255191685975</v>
      </c>
      <c r="AX73">
        <f t="shared" ref="AX73:AX108" si="28">AU73/AQ73</f>
        <v>2.3597504809929202</v>
      </c>
      <c r="AY73" s="16">
        <v>39.99665397157505</v>
      </c>
      <c r="AZ73" s="8">
        <f>AY73/GGDP!G73</f>
        <v>0.10138311822659768</v>
      </c>
      <c r="BB73">
        <v>2065</v>
      </c>
      <c r="BC73" s="14">
        <v>41.014626689483279</v>
      </c>
      <c r="BD73">
        <f t="shared" ref="BD73:BD108" si="29">(BC73-AY73)</f>
        <v>1.0179727179082292</v>
      </c>
      <c r="BE73" s="4">
        <f>BC73/GGDP!G73</f>
        <v>0.10396346528474128</v>
      </c>
      <c r="BF73">
        <f t="shared" ref="BF73:BF108" si="30">BC73/AY73</f>
        <v>1.0254514469793319</v>
      </c>
      <c r="BH73" s="16">
        <v>177.46192576523995</v>
      </c>
      <c r="BK73" s="14">
        <v>312.5</v>
      </c>
      <c r="BL73">
        <f t="shared" ref="BL73:BL108" si="31">BK73-BH73</f>
        <v>135.03807423476005</v>
      </c>
      <c r="BM73" s="8">
        <f>BK73/GGDP!G73</f>
        <v>0.79212187270284662</v>
      </c>
      <c r="BO73">
        <f t="shared" ref="BO73:BO108" si="32">BK73/BH73</f>
        <v>1.7609411069583378</v>
      </c>
    </row>
    <row r="74" spans="1:67" x14ac:dyDescent="0.35">
      <c r="A74">
        <v>67</v>
      </c>
      <c r="B74">
        <v>2066</v>
      </c>
      <c r="C74" s="15">
        <v>2.3740338912043843E-2</v>
      </c>
      <c r="D74" s="15">
        <v>0.11593563163069084</v>
      </c>
      <c r="E74" s="15">
        <v>5.164042606368438E-2</v>
      </c>
      <c r="F74">
        <f t="shared" si="24"/>
        <v>0.19131639660641905</v>
      </c>
      <c r="G74" s="15">
        <v>0.51764704883341484</v>
      </c>
      <c r="Y74" s="16">
        <v>8.203872351468986</v>
      </c>
      <c r="Z74" s="16">
        <v>40.063502311780361</v>
      </c>
      <c r="AA74" s="16">
        <v>17.845215486246225</v>
      </c>
      <c r="AB74" s="16">
        <v>178.88162117136187</v>
      </c>
      <c r="AC74">
        <f>Y74/GGDP!$G74</f>
        <v>2.0451904249168564E-2</v>
      </c>
      <c r="AD74">
        <f>Z74/GGDP!$G74</f>
        <v>9.987660437209972E-2</v>
      </c>
      <c r="AE74">
        <f>AA74/GGDP!$G74</f>
        <v>4.4487361918196661E-2</v>
      </c>
      <c r="AF74">
        <f>AB74/GGDP!$G74</f>
        <v>0.44594426039279506</v>
      </c>
      <c r="AI74">
        <v>2066</v>
      </c>
      <c r="AJ74" s="16">
        <v>8.203872351468986</v>
      </c>
      <c r="AK74" s="5">
        <f>AJ74/GGDP!G74</f>
        <v>2.0451904249168564E-2</v>
      </c>
      <c r="AM74" s="14">
        <v>16.433270566669982</v>
      </c>
      <c r="AN74" s="4">
        <f t="shared" si="25"/>
        <v>8.2293982152009963</v>
      </c>
      <c r="AO74" s="6">
        <f>AM74/GGDP!G74</f>
        <v>4.0967443389100744E-2</v>
      </c>
      <c r="AP74" s="13">
        <f t="shared" si="26"/>
        <v>2.0031114408706565</v>
      </c>
      <c r="AQ74" s="16">
        <v>17.845215486246225</v>
      </c>
      <c r="AR74" s="6">
        <f>AQ74/GGDP!G74</f>
        <v>4.4487361918196661E-2</v>
      </c>
      <c r="AT74">
        <v>2066</v>
      </c>
      <c r="AU74" s="14">
        <v>42.110255827091834</v>
      </c>
      <c r="AV74">
        <f t="shared" si="27"/>
        <v>24.265040340845609</v>
      </c>
      <c r="AW74" s="6">
        <f>AU74/GGDP!G74</f>
        <v>0.10497907368457067</v>
      </c>
      <c r="AX74">
        <f t="shared" si="28"/>
        <v>2.3597504809929202</v>
      </c>
      <c r="AY74" s="16">
        <v>40.063502311780361</v>
      </c>
      <c r="AZ74" s="8">
        <f>AY74/GGDP!G74</f>
        <v>9.987660437209972E-2</v>
      </c>
      <c r="BB74">
        <v>2066</v>
      </c>
      <c r="BC74" s="14">
        <v>41.083176416674981</v>
      </c>
      <c r="BD74">
        <f t="shared" si="29"/>
        <v>1.0196741048946194</v>
      </c>
      <c r="BE74" s="4">
        <f>BC74/GGDP!G74</f>
        <v>0.10241860847275193</v>
      </c>
      <c r="BF74">
        <f t="shared" si="30"/>
        <v>1.0254514469793319</v>
      </c>
      <c r="BH74" s="16">
        <v>178.88162117136187</v>
      </c>
      <c r="BK74" s="14">
        <v>315</v>
      </c>
      <c r="BL74">
        <f t="shared" si="31"/>
        <v>136.11837882863813</v>
      </c>
      <c r="BM74" s="8">
        <f>BK74/GGDP!G74</f>
        <v>0.78528157953780575</v>
      </c>
      <c r="BO74">
        <f t="shared" si="32"/>
        <v>1.7609411069583378</v>
      </c>
    </row>
    <row r="75" spans="1:67" x14ac:dyDescent="0.35">
      <c r="A75">
        <v>68</v>
      </c>
      <c r="B75">
        <v>2067</v>
      </c>
      <c r="C75" s="15">
        <v>2.372189488755571E-2</v>
      </c>
      <c r="D75" s="15">
        <v>0.11584556048062152</v>
      </c>
      <c r="E75" s="15">
        <v>5.1600306279109054E-2</v>
      </c>
      <c r="F75">
        <f t="shared" si="24"/>
        <v>0.19116776164728627</v>
      </c>
      <c r="G75" s="15">
        <v>0.52048010005792034</v>
      </c>
      <c r="Y75" s="16">
        <v>8.2175838796968623</v>
      </c>
      <c r="Z75" s="16">
        <v>40.130462378846403</v>
      </c>
      <c r="AA75" s="16">
        <v>17.875041057072956</v>
      </c>
      <c r="AB75" s="16">
        <v>180.30131657748379</v>
      </c>
      <c r="AC75">
        <f>Y75/GGDP!$G75</f>
        <v>2.0151509060292949E-2</v>
      </c>
      <c r="AD75">
        <f>Z75/GGDP!$G75</f>
        <v>9.8409628433376001E-2</v>
      </c>
      <c r="AE75">
        <f>AA75/GGDP!$G75</f>
        <v>4.3833936724963718E-2</v>
      </c>
      <c r="AF75">
        <f>AB75/GGDP!$G75</f>
        <v>0.44214256499051907</v>
      </c>
      <c r="AI75">
        <v>2067</v>
      </c>
      <c r="AJ75" s="16">
        <v>8.2175838796968623</v>
      </c>
      <c r="AK75" s="5">
        <f>AJ75/GGDP!G75</f>
        <v>2.0151509060292949E-2</v>
      </c>
      <c r="AM75" s="14">
        <v>16.460736285735063</v>
      </c>
      <c r="AN75" s="4">
        <f t="shared" si="25"/>
        <v>8.2431524060382007</v>
      </c>
      <c r="AO75" s="6">
        <f>AM75/GGDP!G75</f>
        <v>4.0365718349481501E-2</v>
      </c>
      <c r="AP75" s="13">
        <f t="shared" si="26"/>
        <v>2.0031114408706565</v>
      </c>
      <c r="AQ75" s="16">
        <v>17.875041057072956</v>
      </c>
      <c r="AR75" s="6">
        <f>AQ75/GGDP!G75</f>
        <v>4.3833936724963718E-2</v>
      </c>
      <c r="AT75">
        <v>2067</v>
      </c>
      <c r="AU75" s="14">
        <v>42.180636732196106</v>
      </c>
      <c r="AV75">
        <f t="shared" si="27"/>
        <v>24.305595675123151</v>
      </c>
      <c r="AW75" s="6">
        <f>AU75/GGDP!G75</f>
        <v>0.10343715327054637</v>
      </c>
      <c r="AX75">
        <f t="shared" si="28"/>
        <v>2.3597504809929202</v>
      </c>
      <c r="AY75" s="16">
        <v>40.130462378846403</v>
      </c>
      <c r="AZ75" s="8">
        <f>AY75/GGDP!G75</f>
        <v>9.8409628433376001E-2</v>
      </c>
      <c r="BB75">
        <v>2067</v>
      </c>
      <c r="BC75" s="14">
        <v>41.151840714337688</v>
      </c>
      <c r="BD75">
        <f t="shared" si="29"/>
        <v>1.0213783354912849</v>
      </c>
      <c r="BE75" s="4">
        <f>BC75/GGDP!G75</f>
        <v>0.10091429587370383</v>
      </c>
      <c r="BF75">
        <f t="shared" si="30"/>
        <v>1.0254514469793319</v>
      </c>
      <c r="BH75" s="16">
        <v>180.30131657748379</v>
      </c>
      <c r="BK75" s="14">
        <v>317.5</v>
      </c>
      <c r="BL75">
        <f t="shared" si="31"/>
        <v>137.19868342251621</v>
      </c>
      <c r="BM75" s="8">
        <f>BK75/GGDP!G75</f>
        <v>0.77858701782780348</v>
      </c>
      <c r="BO75">
        <f t="shared" si="32"/>
        <v>1.7609411069583378</v>
      </c>
    </row>
    <row r="76" spans="1:67" x14ac:dyDescent="0.35">
      <c r="A76">
        <v>69</v>
      </c>
      <c r="B76">
        <v>2068</v>
      </c>
      <c r="C76" s="15">
        <v>2.3703606796891239E-2</v>
      </c>
      <c r="D76" s="15">
        <v>0.11575625083132123</v>
      </c>
      <c r="E76" s="15">
        <v>5.1560525684682681E-2</v>
      </c>
      <c r="F76">
        <f t="shared" si="24"/>
        <v>0.19102038331289517</v>
      </c>
      <c r="G76" s="15">
        <v>0.52329933613255131</v>
      </c>
      <c r="Y76" s="16">
        <v>8.2313183246643344</v>
      </c>
      <c r="Z76" s="16">
        <v>40.197534359507685</v>
      </c>
      <c r="AA76" s="16">
        <v>17.90491647681722</v>
      </c>
      <c r="AB76" s="16">
        <v>181.72101198360571</v>
      </c>
      <c r="AC76">
        <f>Y76/GGDP!$G76</f>
        <v>1.9858906908886424E-2</v>
      </c>
      <c r="AD76">
        <f>Z76/GGDP!$G76</f>
        <v>9.6980709690240252E-2</v>
      </c>
      <c r="AE76">
        <f>AA76/GGDP!$G76</f>
        <v>4.3197463091551591E-2</v>
      </c>
      <c r="AF76">
        <f>AB76/GGDP!$G76</f>
        <v>0.4384207386996205</v>
      </c>
      <c r="AI76">
        <v>2068</v>
      </c>
      <c r="AJ76" s="16">
        <v>8.2313183246643344</v>
      </c>
      <c r="AK76" s="5">
        <f>AJ76/GGDP!G76</f>
        <v>1.9858906908886424E-2</v>
      </c>
      <c r="AM76" s="14">
        <v>16.488247909583414</v>
      </c>
      <c r="AN76" s="4">
        <f t="shared" si="25"/>
        <v>8.2569295849190798</v>
      </c>
      <c r="AO76" s="6">
        <f>AM76/GGDP!G76</f>
        <v>3.9779603632375725E-2</v>
      </c>
      <c r="AP76" s="13">
        <f t="shared" si="26"/>
        <v>2.0031114408706565</v>
      </c>
      <c r="AQ76" s="16">
        <v>17.90491647681722</v>
      </c>
      <c r="AR76" s="6">
        <f>AQ76/GGDP!G76</f>
        <v>4.3197463091551591E-2</v>
      </c>
      <c r="AT76">
        <v>2068</v>
      </c>
      <c r="AU76" s="14">
        <v>42.2511352683075</v>
      </c>
      <c r="AV76">
        <f t="shared" si="27"/>
        <v>24.34621879149028</v>
      </c>
      <c r="AW76" s="6">
        <f>AU76/GGDP!G76</f>
        <v>0.10193523430796279</v>
      </c>
      <c r="AX76">
        <f t="shared" si="28"/>
        <v>2.3597504809929202</v>
      </c>
      <c r="AY76" s="16">
        <v>40.197534359507685</v>
      </c>
      <c r="AZ76" s="8">
        <f>AY76/GGDP!G76</f>
        <v>9.6980709690240252E-2</v>
      </c>
      <c r="BB76">
        <v>2068</v>
      </c>
      <c r="BC76" s="14">
        <v>41.220619773958568</v>
      </c>
      <c r="BD76">
        <f t="shared" si="29"/>
        <v>1.0230854144508825</v>
      </c>
      <c r="BE76" s="4">
        <f>BC76/GGDP!G76</f>
        <v>9.9449009080939385E-2</v>
      </c>
      <c r="BF76">
        <f t="shared" si="30"/>
        <v>1.0254514469793319</v>
      </c>
      <c r="BH76" s="16">
        <v>181.72101198360571</v>
      </c>
      <c r="BK76" s="14">
        <v>320</v>
      </c>
      <c r="BL76">
        <f t="shared" si="31"/>
        <v>138.27898801639429</v>
      </c>
      <c r="BM76" s="8">
        <f>BK76/GGDP!G76</f>
        <v>0.77203310091920185</v>
      </c>
      <c r="BO76">
        <f t="shared" si="32"/>
        <v>1.7609411069583378</v>
      </c>
    </row>
    <row r="77" spans="1:67" x14ac:dyDescent="0.35">
      <c r="A77">
        <v>70</v>
      </c>
      <c r="B77">
        <v>2069</v>
      </c>
      <c r="C77" s="15">
        <v>2.368547361225529E-2</v>
      </c>
      <c r="D77" s="15">
        <v>0.11566769766356598</v>
      </c>
      <c r="E77" s="15">
        <v>5.1521082044726184E-2</v>
      </c>
      <c r="F77">
        <f t="shared" si="24"/>
        <v>0.19087425332054747</v>
      </c>
      <c r="G77" s="15">
        <v>0.52610485786424521</v>
      </c>
      <c r="Y77" s="16">
        <v>8.2450757246732547</v>
      </c>
      <c r="Z77" s="16">
        <v>40.264718440810803</v>
      </c>
      <c r="AA77" s="16">
        <v>17.934841828793928</v>
      </c>
      <c r="AB77" s="16">
        <v>183.14070738972762</v>
      </c>
      <c r="AC77">
        <f>Y77/GGDP!$G77</f>
        <v>1.9573344707704051E-2</v>
      </c>
      <c r="AD77">
        <f>Z77/GGDP!$G77</f>
        <v>9.5586170451074925E-2</v>
      </c>
      <c r="AE77">
        <f>AA77/GGDP!$G77</f>
        <v>4.2576302888600148E-2</v>
      </c>
      <c r="AF77">
        <f>AB77/GGDP!$G77</f>
        <v>0.43476570930996017</v>
      </c>
      <c r="AI77">
        <v>2069</v>
      </c>
      <c r="AJ77" s="16">
        <v>8.2450757246732547</v>
      </c>
      <c r="AK77" s="5">
        <f>AJ77/GGDP!G77</f>
        <v>1.9573344707704051E-2</v>
      </c>
      <c r="AM77" s="14">
        <v>16.515805514937917</v>
      </c>
      <c r="AN77" s="4">
        <f t="shared" si="25"/>
        <v>8.2707297902646619</v>
      </c>
      <c r="AO77" s="6">
        <f>AM77/GGDP!G77</f>
        <v>3.9207590720107106E-2</v>
      </c>
      <c r="AP77" s="13">
        <f t="shared" si="26"/>
        <v>2.0031114408706565</v>
      </c>
      <c r="AQ77" s="16">
        <v>17.934841828793928</v>
      </c>
      <c r="AR77" s="6">
        <f>AQ77/GGDP!G77</f>
        <v>4.2576302888600148E-2</v>
      </c>
      <c r="AT77">
        <v>2069</v>
      </c>
      <c r="AU77" s="14">
        <v>42.321751632028416</v>
      </c>
      <c r="AV77">
        <f t="shared" si="27"/>
        <v>24.386909803234488</v>
      </c>
      <c r="AW77" s="6">
        <f>AU77/GGDP!G77</f>
        <v>0.10046945122027447</v>
      </c>
      <c r="AX77">
        <f t="shared" si="28"/>
        <v>2.3597504809929202</v>
      </c>
      <c r="AY77" s="16">
        <v>40.264718440810803</v>
      </c>
      <c r="AZ77" s="8">
        <f>AY77/GGDP!G77</f>
        <v>9.5586170451074925E-2</v>
      </c>
      <c r="BB77">
        <v>2069</v>
      </c>
      <c r="BC77" s="14">
        <v>41.289513787344823</v>
      </c>
      <c r="BD77">
        <f t="shared" si="29"/>
        <v>1.0247953465340203</v>
      </c>
      <c r="BE77" s="4">
        <f>BC77/GGDP!G77</f>
        <v>9.8018976800267832E-2</v>
      </c>
      <c r="BF77">
        <f t="shared" si="30"/>
        <v>1.0254514469793319</v>
      </c>
      <c r="BH77" s="16">
        <v>183.14070738972762</v>
      </c>
      <c r="BK77" s="14">
        <v>322.5</v>
      </c>
      <c r="BL77">
        <f t="shared" si="31"/>
        <v>139.35929261027238</v>
      </c>
      <c r="BM77" s="8">
        <f>BK77/GGDP!G77</f>
        <v>0.76559680941980812</v>
      </c>
      <c r="BO77">
        <f t="shared" si="32"/>
        <v>1.7609411069583378</v>
      </c>
    </row>
    <row r="78" spans="1:67" x14ac:dyDescent="0.35">
      <c r="A78">
        <v>71</v>
      </c>
      <c r="B78">
        <v>2070</v>
      </c>
      <c r="C78" s="15">
        <v>2.3667494316011443E-2</v>
      </c>
      <c r="D78" s="15">
        <v>0.11557989600774175</v>
      </c>
      <c r="E78" s="15">
        <v>5.1481973145657924E-2</v>
      </c>
      <c r="F78">
        <f t="shared" si="24"/>
        <v>0.19072936346941111</v>
      </c>
      <c r="G78" s="15">
        <v>0.52889676508155614</v>
      </c>
      <c r="Y78" s="16">
        <v>8.2588561180894935</v>
      </c>
      <c r="Z78" s="16">
        <v>40.33201481011497</v>
      </c>
      <c r="AA78" s="16">
        <v>17.964817196457222</v>
      </c>
      <c r="AB78" s="16">
        <v>184.56040279584954</v>
      </c>
      <c r="AC78">
        <f>Y78/GGDP!$G78</f>
        <v>1.9295491140809994E-2</v>
      </c>
      <c r="AD78">
        <f>Z78/GGDP!$G78</f>
        <v>9.4229276225678643E-2</v>
      </c>
      <c r="AE78">
        <f>AA78/GGDP!$G78</f>
        <v>4.197191065010332E-2</v>
      </c>
      <c r="AF78">
        <f>AB78/GGDP!$G78</f>
        <v>0.43119574504894526</v>
      </c>
      <c r="AI78">
        <v>2070</v>
      </c>
      <c r="AJ78" s="16">
        <v>8.2588561180894935</v>
      </c>
      <c r="AK78" s="5">
        <f>AJ78/GGDP!G78</f>
        <v>1.9295491140809994E-2</v>
      </c>
      <c r="AM78" s="14">
        <v>16.543409178649682</v>
      </c>
      <c r="AN78" s="4">
        <f t="shared" si="25"/>
        <v>8.2845530605601887</v>
      </c>
      <c r="AO78" s="6">
        <f>AM78/GGDP!G78</f>
        <v>3.8651019061374893E-2</v>
      </c>
      <c r="AP78" s="13">
        <f t="shared" si="26"/>
        <v>2.0031114408706565</v>
      </c>
      <c r="AQ78" s="16">
        <v>17.964817196457222</v>
      </c>
      <c r="AR78" s="6">
        <f>AQ78/GGDP!G78</f>
        <v>4.197191065010332E-2</v>
      </c>
      <c r="AT78">
        <v>2070</v>
      </c>
      <c r="AU78" s="14">
        <v>42.392486020289816</v>
      </c>
      <c r="AV78">
        <f t="shared" si="27"/>
        <v>24.427668823832594</v>
      </c>
      <c r="AW78" s="6">
        <f>AU78/GGDP!G78</f>
        <v>9.9043236344773189E-2</v>
      </c>
      <c r="AX78">
        <f t="shared" si="28"/>
        <v>2.3597504809929202</v>
      </c>
      <c r="AY78" s="16">
        <v>40.33201481011497</v>
      </c>
      <c r="AZ78" s="8">
        <f>AY78/GGDP!G78</f>
        <v>9.4229276225678643E-2</v>
      </c>
      <c r="BB78">
        <v>2070</v>
      </c>
      <c r="BC78" s="14">
        <v>41.358522946624241</v>
      </c>
      <c r="BD78">
        <f t="shared" si="29"/>
        <v>1.0265081365092712</v>
      </c>
      <c r="BE78" s="4">
        <f>BC78/GGDP!G78</f>
        <v>9.6627547653437326E-2</v>
      </c>
      <c r="BF78">
        <f t="shared" si="30"/>
        <v>1.0254514469793319</v>
      </c>
      <c r="BH78" s="16">
        <v>184.56040279584954</v>
      </c>
      <c r="BK78" s="14">
        <v>325</v>
      </c>
      <c r="BL78">
        <f t="shared" si="31"/>
        <v>140.43959720415046</v>
      </c>
      <c r="BM78" s="8">
        <f>BK78/GGDP!G78</f>
        <v>0.75931031260221493</v>
      </c>
      <c r="BO78">
        <f t="shared" si="32"/>
        <v>1.7609411069583378</v>
      </c>
    </row>
    <row r="79" spans="1:67" x14ac:dyDescent="0.35">
      <c r="A79">
        <v>72</v>
      </c>
      <c r="B79">
        <v>2071</v>
      </c>
      <c r="C79" s="15">
        <v>2.3533871061775798E-2</v>
      </c>
      <c r="D79" s="15">
        <v>0.11492734860992433</v>
      </c>
      <c r="E79" s="15">
        <v>5.1191313361637569E-2</v>
      </c>
      <c r="F79">
        <f t="shared" si="24"/>
        <v>0.18965253303333771</v>
      </c>
      <c r="G79" s="15">
        <v>0.52987963712297548</v>
      </c>
      <c r="Y79" s="16">
        <v>8.2726595433430425</v>
      </c>
      <c r="Z79" s="16">
        <v>40.399423655092555</v>
      </c>
      <c r="AA79" s="16">
        <v>17.994842663400743</v>
      </c>
      <c r="AB79" s="16">
        <v>186.26403728319585</v>
      </c>
      <c r="AC79">
        <f>Y79/GGDP!$G79</f>
        <v>1.9024168203617436E-2</v>
      </c>
      <c r="AD79">
        <f>Z79/GGDP!$G79</f>
        <v>9.2904274244205026E-2</v>
      </c>
      <c r="AE79">
        <f>AA79/GGDP!$G79</f>
        <v>4.1381723958608119E-2</v>
      </c>
      <c r="AF79">
        <f>AB79/GGDP!$G79</f>
        <v>0.42834089291294891</v>
      </c>
      <c r="AI79">
        <v>2071</v>
      </c>
      <c r="AJ79" s="16">
        <v>8.2726595433430425</v>
      </c>
      <c r="AK79" s="5">
        <f>AJ79/GGDP!G79</f>
        <v>1.9024168203617436E-2</v>
      </c>
      <c r="AM79" s="14">
        <v>16.571058977698268</v>
      </c>
      <c r="AN79" s="4">
        <f t="shared" si="25"/>
        <v>8.2983994343552254</v>
      </c>
      <c r="AO79" s="6">
        <f>AM79/GGDP!G79</f>
        <v>3.8107528981713851E-2</v>
      </c>
      <c r="AP79" s="13">
        <f t="shared" si="26"/>
        <v>2.0031114408706565</v>
      </c>
      <c r="AQ79" s="16">
        <v>17.994842663400743</v>
      </c>
      <c r="AR79" s="6">
        <f>AQ79/GGDP!G79</f>
        <v>4.1381723958608119E-2</v>
      </c>
      <c r="AT79">
        <v>2071</v>
      </c>
      <c r="AU79" s="14">
        <v>42.463338630351821</v>
      </c>
      <c r="AV79">
        <f t="shared" si="27"/>
        <v>24.468495966951078</v>
      </c>
      <c r="AW79" s="6">
        <f>AU79/GGDP!G79</f>
        <v>9.7650543015641758E-2</v>
      </c>
      <c r="AX79">
        <f t="shared" si="28"/>
        <v>2.3597504809929202</v>
      </c>
      <c r="AY79" s="16">
        <v>40.399423655092555</v>
      </c>
      <c r="AZ79" s="8">
        <f>AY79/GGDP!G79</f>
        <v>9.2904274244205026E-2</v>
      </c>
      <c r="BB79">
        <v>2071</v>
      </c>
      <c r="BC79" s="14">
        <v>41.427647444245707</v>
      </c>
      <c r="BD79">
        <f t="shared" si="29"/>
        <v>1.0282237891531523</v>
      </c>
      <c r="BE79" s="4">
        <f>BC79/GGDP!G79</f>
        <v>9.526882245428471E-2</v>
      </c>
      <c r="BF79">
        <f t="shared" si="30"/>
        <v>1.0254514469793319</v>
      </c>
      <c r="BH79" s="16">
        <v>186.26403728319585</v>
      </c>
      <c r="BK79" s="14">
        <v>328</v>
      </c>
      <c r="BL79">
        <f t="shared" si="31"/>
        <v>141.73596271680415</v>
      </c>
      <c r="BM79" s="8">
        <f>BK79/GGDP!G79</f>
        <v>0.75428308612165107</v>
      </c>
      <c r="BO79">
        <f t="shared" si="32"/>
        <v>1.7609411069583378</v>
      </c>
    </row>
    <row r="80" spans="1:67" x14ac:dyDescent="0.35">
      <c r="A80">
        <v>73</v>
      </c>
      <c r="B80">
        <v>2072</v>
      </c>
      <c r="C80" s="15">
        <v>2.3402251038219864E-2</v>
      </c>
      <c r="D80" s="15">
        <v>0.11428458396268243</v>
      </c>
      <c r="E80" s="15">
        <v>5.0905011042192069E-2</v>
      </c>
      <c r="F80">
        <f t="shared" si="24"/>
        <v>0.18859184604309437</v>
      </c>
      <c r="G80" s="15">
        <v>0.53084825355150722</v>
      </c>
      <c r="Y80" s="16">
        <v>8.286486038928123</v>
      </c>
      <c r="Z80" s="16">
        <v>40.466945163729577</v>
      </c>
      <c r="AA80" s="16">
        <v>18.02491831335783</v>
      </c>
      <c r="AB80" s="16">
        <v>187.96767177054215</v>
      </c>
      <c r="AC80">
        <f>Y80/GGDP!$G80</f>
        <v>1.8759589873512908E-2</v>
      </c>
      <c r="AD80">
        <f>Z80/GGDP!$G80</f>
        <v>9.1612209462396024E-2</v>
      </c>
      <c r="AE80">
        <f>AA80/GGDP!$G80</f>
        <v>4.0806208261699332E-2</v>
      </c>
      <c r="AF80">
        <f>AB80/GGDP!$G80</f>
        <v>0.42553579591266444</v>
      </c>
      <c r="AI80">
        <v>2072</v>
      </c>
      <c r="AJ80" s="16">
        <v>8.286486038928123</v>
      </c>
      <c r="AK80" s="5">
        <f>AJ80/GGDP!G80</f>
        <v>1.8759589873512908E-2</v>
      </c>
      <c r="AM80" s="14">
        <v>16.598754989191892</v>
      </c>
      <c r="AN80" s="4">
        <f t="shared" si="25"/>
        <v>8.3122689502637694</v>
      </c>
      <c r="AO80" s="6">
        <f>AM80/GGDP!G80</f>
        <v>3.7577549101675024E-2</v>
      </c>
      <c r="AP80" s="13">
        <f t="shared" si="26"/>
        <v>2.0031114408706565</v>
      </c>
      <c r="AQ80" s="16">
        <v>18.02491831335783</v>
      </c>
      <c r="AR80" s="6">
        <f>AQ80/GGDP!G80</f>
        <v>4.0806208261699332E-2</v>
      </c>
      <c r="AT80">
        <v>2072</v>
      </c>
      <c r="AU80" s="14">
        <v>42.534309659804237</v>
      </c>
      <c r="AV80">
        <f t="shared" si="27"/>
        <v>24.509391346446407</v>
      </c>
      <c r="AW80" s="6">
        <f>AU80/GGDP!G80</f>
        <v>9.6292469573042272E-2</v>
      </c>
      <c r="AX80">
        <f t="shared" si="28"/>
        <v>2.3597504809929202</v>
      </c>
      <c r="AY80" s="16">
        <v>40.466945163729577</v>
      </c>
      <c r="AZ80" s="8">
        <f>AY80/GGDP!G80</f>
        <v>9.1612209462396024E-2</v>
      </c>
      <c r="BB80">
        <v>2072</v>
      </c>
      <c r="BC80" s="14">
        <v>41.496887472979772</v>
      </c>
      <c r="BD80">
        <f t="shared" si="29"/>
        <v>1.0299423092501954</v>
      </c>
      <c r="BE80" s="4">
        <f>BC80/GGDP!G80</f>
        <v>9.3943872754187654E-2</v>
      </c>
      <c r="BF80">
        <f t="shared" si="30"/>
        <v>1.0254514469793319</v>
      </c>
      <c r="BH80" s="16">
        <v>187.96767177054215</v>
      </c>
      <c r="BK80" s="14">
        <v>331</v>
      </c>
      <c r="BL80">
        <f t="shared" si="31"/>
        <v>143.03232822945785</v>
      </c>
      <c r="BM80" s="8">
        <f>BK80/GGDP!G80</f>
        <v>0.7493434755048447</v>
      </c>
      <c r="BO80">
        <f t="shared" si="32"/>
        <v>1.7609411069583378</v>
      </c>
    </row>
    <row r="81" spans="1:67" x14ac:dyDescent="0.35">
      <c r="A81">
        <v>74</v>
      </c>
      <c r="B81">
        <v>2073</v>
      </c>
      <c r="C81" s="15">
        <v>2.3272591084840297E-2</v>
      </c>
      <c r="D81" s="15">
        <v>0.11365139129226773</v>
      </c>
      <c r="E81" s="15">
        <v>5.0622972303793021E-2</v>
      </c>
      <c r="F81">
        <f t="shared" si="24"/>
        <v>0.18754695468090105</v>
      </c>
      <c r="G81" s="15">
        <v>0.53180292228007575</v>
      </c>
      <c r="Y81" s="16">
        <v>8.3003356434033009</v>
      </c>
      <c r="Z81" s="16">
        <v>40.534579524326261</v>
      </c>
      <c r="AA81" s="16">
        <v>18.055044230201787</v>
      </c>
      <c r="AB81" s="16">
        <v>189.67130625788846</v>
      </c>
      <c r="AC81">
        <f>Y81/GGDP!$G81</f>
        <v>1.8501929569353353E-2</v>
      </c>
      <c r="AD81">
        <f>Z81/GGDP!$G81</f>
        <v>9.0353928768949807E-2</v>
      </c>
      <c r="AE81">
        <f>AA81/GGDP!$G81</f>
        <v>4.0245740783294966E-2</v>
      </c>
      <c r="AF81">
        <f>AB81/GGDP!$G81</f>
        <v>0.42278834260150788</v>
      </c>
      <c r="AI81">
        <v>2073</v>
      </c>
      <c r="AJ81" s="16">
        <v>8.3003356434033009</v>
      </c>
      <c r="AK81" s="5">
        <f>AJ81/GGDP!G81</f>
        <v>1.8501929569353353E-2</v>
      </c>
      <c r="AM81" s="14">
        <v>16.626497290367652</v>
      </c>
      <c r="AN81" s="4">
        <f t="shared" si="25"/>
        <v>8.3261616469643513</v>
      </c>
      <c r="AO81" s="6">
        <f>AM81/GGDP!G81</f>
        <v>3.7061426798554793E-2</v>
      </c>
      <c r="AP81" s="13">
        <f t="shared" si="26"/>
        <v>2.0031114408706565</v>
      </c>
      <c r="AQ81" s="16">
        <v>18.055044230201787</v>
      </c>
      <c r="AR81" s="6">
        <f>AQ81/GGDP!G81</f>
        <v>4.0245740783294966E-2</v>
      </c>
      <c r="AT81">
        <v>2073</v>
      </c>
      <c r="AU81" s="14">
        <v>42.605399306567115</v>
      </c>
      <c r="AV81">
        <f t="shared" si="27"/>
        <v>24.550355076365328</v>
      </c>
      <c r="AW81" s="6">
        <f>AU81/GGDP!G81</f>
        <v>9.4969906171296678E-2</v>
      </c>
      <c r="AX81">
        <f t="shared" si="28"/>
        <v>2.3597504809929202</v>
      </c>
      <c r="AY81" s="16">
        <v>40.534579524326261</v>
      </c>
      <c r="AZ81" s="8">
        <f>AY81/GGDP!G81</f>
        <v>9.0353928768949807E-2</v>
      </c>
      <c r="BB81">
        <v>2073</v>
      </c>
      <c r="BC81" s="14">
        <v>41.566243225919166</v>
      </c>
      <c r="BD81">
        <f t="shared" si="29"/>
        <v>1.0316637015929047</v>
      </c>
      <c r="BE81" s="4">
        <f>BC81/GGDP!G81</f>
        <v>9.2653566996387063E-2</v>
      </c>
      <c r="BF81">
        <f t="shared" si="30"/>
        <v>1.0254514469793319</v>
      </c>
      <c r="BH81" s="16">
        <v>189.67130625788846</v>
      </c>
      <c r="BK81" s="14">
        <v>334</v>
      </c>
      <c r="BL81">
        <f t="shared" si="31"/>
        <v>144.32869374211154</v>
      </c>
      <c r="BM81" s="8">
        <f>BK81/GGDP!G81</f>
        <v>0.74450537202978018</v>
      </c>
      <c r="BO81">
        <f t="shared" si="32"/>
        <v>1.7609411069583378</v>
      </c>
    </row>
    <row r="82" spans="1:67" x14ac:dyDescent="0.35">
      <c r="A82">
        <v>75</v>
      </c>
      <c r="B82">
        <v>2074</v>
      </c>
      <c r="C82" s="15">
        <v>2.3144849275416733E-2</v>
      </c>
      <c r="D82" s="15">
        <v>0.11302756585253676</v>
      </c>
      <c r="E82" s="15">
        <v>5.0345105947747354E-2</v>
      </c>
      <c r="F82">
        <f t="shared" si="24"/>
        <v>0.18651752107570085</v>
      </c>
      <c r="G82" s="15">
        <v>0.53274394241734158</v>
      </c>
      <c r="Y82" s="16">
        <v>8.3142083953915744</v>
      </c>
      <c r="Z82" s="16">
        <v>40.602326925497543</v>
      </c>
      <c r="AA82" s="16">
        <v>18.085220497946086</v>
      </c>
      <c r="AB82" s="16">
        <v>191.37494074523477</v>
      </c>
      <c r="AC82">
        <f>Y82/GGDP!$G82</f>
        <v>1.8250523301851732E-2</v>
      </c>
      <c r="AD82">
        <f>Z82/GGDP!$G82</f>
        <v>8.9126189580949908E-2</v>
      </c>
      <c r="AE82">
        <f>AA82/GGDP!$G82</f>
        <v>3.9698877201567492E-2</v>
      </c>
      <c r="AF82">
        <f>AB82/GGDP!$G82</f>
        <v>0.42008723493115013</v>
      </c>
      <c r="AI82">
        <v>2074</v>
      </c>
      <c r="AJ82" s="16">
        <v>8.3142083953915744</v>
      </c>
      <c r="AK82" s="5">
        <f>AJ82/GGDP!G82</f>
        <v>1.8250523301851732E-2</v>
      </c>
      <c r="AM82" s="14">
        <v>16.654285958591725</v>
      </c>
      <c r="AN82" s="4">
        <f t="shared" si="25"/>
        <v>8.3400775632001505</v>
      </c>
      <c r="AO82" s="6">
        <f>AM82/GGDP!G82</f>
        <v>3.6557832027815707E-2</v>
      </c>
      <c r="AP82" s="13">
        <f t="shared" si="26"/>
        <v>2.0031114408706565</v>
      </c>
      <c r="AQ82" s="16">
        <v>18.085220497946086</v>
      </c>
      <c r="AR82" s="6">
        <f>AQ82/GGDP!G82</f>
        <v>3.9698877201567492E-2</v>
      </c>
      <c r="AT82">
        <v>2074</v>
      </c>
      <c r="AU82" s="14">
        <v>42.676607768891294</v>
      </c>
      <c r="AV82">
        <f t="shared" si="27"/>
        <v>24.591387270945209</v>
      </c>
      <c r="AW82" s="6">
        <f>AU82/GGDP!G82</f>
        <v>9.3679444571277762E-2</v>
      </c>
      <c r="AX82">
        <f t="shared" si="28"/>
        <v>2.3597504809929202</v>
      </c>
      <c r="AY82" s="16">
        <v>40.602326925497543</v>
      </c>
      <c r="AZ82" s="8">
        <f>AY82/GGDP!G82</f>
        <v>8.9126189580949908E-2</v>
      </c>
      <c r="BB82">
        <v>2074</v>
      </c>
      <c r="BC82" s="14">
        <v>41.635714896479342</v>
      </c>
      <c r="BD82">
        <f t="shared" si="29"/>
        <v>1.0333879709817992</v>
      </c>
      <c r="BE82" s="4">
        <f>BC82/GGDP!G82</f>
        <v>9.1394580069539336E-2</v>
      </c>
      <c r="BF82">
        <f t="shared" si="30"/>
        <v>1.0254514469793319</v>
      </c>
      <c r="BH82" s="16">
        <v>191.37494074523477</v>
      </c>
      <c r="BK82" s="14">
        <v>337</v>
      </c>
      <c r="BL82">
        <f t="shared" si="31"/>
        <v>145.62505925476523</v>
      </c>
      <c r="BM82" s="8">
        <f>BK82/GGDP!G82</f>
        <v>0.73974888049872689</v>
      </c>
      <c r="BO82">
        <f t="shared" si="32"/>
        <v>1.7609411069583378</v>
      </c>
    </row>
    <row r="83" spans="1:67" x14ac:dyDescent="0.35">
      <c r="A83">
        <v>76</v>
      </c>
      <c r="B83">
        <v>2075</v>
      </c>
      <c r="C83" s="15">
        <v>2.3018984874209912E-2</v>
      </c>
      <c r="D83" s="15">
        <v>0.11241290871104462</v>
      </c>
      <c r="E83" s="15">
        <v>5.0071323364918541E-2</v>
      </c>
      <c r="F83">
        <f t="shared" si="24"/>
        <v>0.18550321695017308</v>
      </c>
      <c r="G83" s="15">
        <v>0.53367160458014717</v>
      </c>
      <c r="Y83" s="16">
        <v>8.3281043335805016</v>
      </c>
      <c r="Z83" s="16">
        <v>40.670187556173587</v>
      </c>
      <c r="AA83" s="16">
        <v>18.115447200744619</v>
      </c>
      <c r="AB83" s="16">
        <v>193.07857523258104</v>
      </c>
      <c r="AC83">
        <f>Y83/GGDP!$G83</f>
        <v>1.8005154870023136E-2</v>
      </c>
      <c r="AD83">
        <f>Z83/GGDP!$G83</f>
        <v>8.7927936083741054E-2</v>
      </c>
      <c r="AE83">
        <f>AA83/GGDP!$G83</f>
        <v>3.916514723211964E-2</v>
      </c>
      <c r="AF83">
        <f>AB83/GGDP!$G83</f>
        <v>0.41743108754395519</v>
      </c>
      <c r="AI83">
        <v>2075</v>
      </c>
      <c r="AJ83" s="16">
        <v>8.3281043335805016</v>
      </c>
      <c r="AK83" s="5">
        <f>AJ83/GGDP!G83</f>
        <v>1.8005154870023136E-2</v>
      </c>
      <c r="AM83" s="14">
        <v>16.682121071359596</v>
      </c>
      <c r="AN83" s="4">
        <f t="shared" si="25"/>
        <v>8.3540167377790944</v>
      </c>
      <c r="AO83" s="6">
        <f>AM83/GGDP!G83</f>
        <v>3.6066331714791358E-2</v>
      </c>
      <c r="AP83" s="13">
        <f t="shared" si="26"/>
        <v>2.0031114408706565</v>
      </c>
      <c r="AQ83" s="16">
        <v>18.115447200744619</v>
      </c>
      <c r="AR83" s="6">
        <f>AQ83/GGDP!G83</f>
        <v>3.916514723211964E-2</v>
      </c>
      <c r="AT83">
        <v>2075</v>
      </c>
      <c r="AU83" s="14">
        <v>42.747935245358967</v>
      </c>
      <c r="AV83">
        <f t="shared" si="27"/>
        <v>24.632488044614348</v>
      </c>
      <c r="AW83" s="6">
        <f>AU83/GGDP!G83</f>
        <v>9.2419975019152861E-2</v>
      </c>
      <c r="AX83">
        <f t="shared" si="28"/>
        <v>2.3597504809929202</v>
      </c>
      <c r="AY83" s="16">
        <v>40.670187556173587</v>
      </c>
      <c r="AZ83" s="8">
        <f>AY83/GGDP!G83</f>
        <v>8.7927936083741054E-2</v>
      </c>
      <c r="BB83">
        <v>2075</v>
      </c>
      <c r="BC83" s="14">
        <v>41.705302678399022</v>
      </c>
      <c r="BD83">
        <f t="shared" si="29"/>
        <v>1.0351151222254344</v>
      </c>
      <c r="BE83" s="4">
        <f>BC83/GGDP!G83</f>
        <v>9.0165829286978472E-2</v>
      </c>
      <c r="BF83">
        <f t="shared" si="30"/>
        <v>1.0254514469793319</v>
      </c>
      <c r="BH83" s="16">
        <v>193.07857523258104</v>
      </c>
      <c r="BK83" s="14">
        <v>340</v>
      </c>
      <c r="BL83">
        <f t="shared" si="31"/>
        <v>146.92142476741896</v>
      </c>
      <c r="BM83" s="8">
        <f>BK83/GGDP!G83</f>
        <v>0.73507156137847529</v>
      </c>
      <c r="BO83">
        <f t="shared" si="32"/>
        <v>1.7609411069583381</v>
      </c>
    </row>
    <row r="84" spans="1:67" x14ac:dyDescent="0.35">
      <c r="A84">
        <v>77</v>
      </c>
      <c r="B84">
        <v>2076</v>
      </c>
      <c r="C84" s="15">
        <v>2.2894958294011874E-2</v>
      </c>
      <c r="D84" s="15">
        <v>0.11180722654418393</v>
      </c>
      <c r="E84" s="15">
        <v>4.9801538444476698E-2</v>
      </c>
      <c r="F84">
        <f t="shared" si="24"/>
        <v>0.1845037232826725</v>
      </c>
      <c r="G84" s="15">
        <v>0.5345861911927513</v>
      </c>
      <c r="Y84" s="16">
        <v>8.3420234967222999</v>
      </c>
      <c r="Z84" s="16">
        <v>40.738161605600339</v>
      </c>
      <c r="AA84" s="16">
        <v>18.145724422891934</v>
      </c>
      <c r="AB84" s="16">
        <v>194.78220971992735</v>
      </c>
      <c r="AC84">
        <f>Y84/GGDP!$G84</f>
        <v>1.7766374529800018E-2</v>
      </c>
      <c r="AD84">
        <f>Z84/GGDP!$G84</f>
        <v>8.6761855444904237E-2</v>
      </c>
      <c r="AE84">
        <f>AA84/GGDP!$G84</f>
        <v>3.8645747801874034E-2</v>
      </c>
      <c r="AF84">
        <f>AB84/GGDP!$G84</f>
        <v>0.4148362433869901</v>
      </c>
      <c r="AI84">
        <v>2076</v>
      </c>
      <c r="AJ84" s="16">
        <v>8.3420234967222999</v>
      </c>
      <c r="AK84" s="5">
        <f>AJ84/GGDP!G84</f>
        <v>1.7766374529800018E-2</v>
      </c>
      <c r="AM84" s="14">
        <v>16.710002706296279</v>
      </c>
      <c r="AN84" s="4">
        <f t="shared" si="25"/>
        <v>8.3679792095739796</v>
      </c>
      <c r="AO84" s="6">
        <f>AM84/GGDP!G84</f>
        <v>3.5588028083435447E-2</v>
      </c>
      <c r="AP84" s="13">
        <f t="shared" si="26"/>
        <v>2.0031114408706565</v>
      </c>
      <c r="AQ84" s="16">
        <v>18.145724422891934</v>
      </c>
      <c r="AR84" s="6">
        <f>AQ84/GGDP!G84</f>
        <v>3.8645747801874034E-2</v>
      </c>
      <c r="AT84">
        <v>2076</v>
      </c>
      <c r="AU84" s="14">
        <v>42.81938193488422</v>
      </c>
      <c r="AV84">
        <f t="shared" si="27"/>
        <v>24.673657511992285</v>
      </c>
      <c r="AW84" s="6">
        <f>AU84/GGDP!G84</f>
        <v>9.1194321963803338E-2</v>
      </c>
      <c r="AX84">
        <f t="shared" si="28"/>
        <v>2.3597504809929202</v>
      </c>
      <c r="AY84" s="16">
        <v>40.738161605600339</v>
      </c>
      <c r="AZ84" s="8">
        <f>AY84/GGDP!G84</f>
        <v>8.6761855444904237E-2</v>
      </c>
      <c r="BB84">
        <v>2076</v>
      </c>
      <c r="BC84" s="14">
        <v>41.775006765740727</v>
      </c>
      <c r="BD84">
        <f t="shared" si="29"/>
        <v>1.0368451601403876</v>
      </c>
      <c r="BE84" s="4">
        <f>BC84/GGDP!G84</f>
        <v>8.8970070208588672E-2</v>
      </c>
      <c r="BF84">
        <f t="shared" si="30"/>
        <v>1.0254514469793319</v>
      </c>
      <c r="BH84" s="16">
        <v>194.78220971992735</v>
      </c>
      <c r="BK84" s="14">
        <v>343</v>
      </c>
      <c r="BL84">
        <f t="shared" si="31"/>
        <v>148.21779028007265</v>
      </c>
      <c r="BM84" s="8">
        <f>BK84/GGDP!G84</f>
        <v>0.73050219363632485</v>
      </c>
      <c r="BO84">
        <f t="shared" si="32"/>
        <v>1.7609411069583378</v>
      </c>
    </row>
    <row r="85" spans="1:67" x14ac:dyDescent="0.35">
      <c r="A85">
        <v>78</v>
      </c>
      <c r="B85">
        <v>2077</v>
      </c>
      <c r="C85" s="15">
        <v>2.2772731055957642E-2</v>
      </c>
      <c r="D85" s="15">
        <v>0.11121033144092557</v>
      </c>
      <c r="E85" s="15">
        <v>4.9535667486480139E-2</v>
      </c>
      <c r="F85">
        <f t="shared" si="24"/>
        <v>0.18351872998336335</v>
      </c>
      <c r="G85" s="15">
        <v>0.53548797677349724</v>
      </c>
      <c r="Y85" s="16">
        <v>8.3559659236339581</v>
      </c>
      <c r="Z85" s="16">
        <v>40.806249263340035</v>
      </c>
      <c r="AA85" s="16">
        <v>18.176052248823456</v>
      </c>
      <c r="AB85" s="16">
        <v>196.48584420727366</v>
      </c>
      <c r="AC85">
        <f>Y85/GGDP!$G85</f>
        <v>1.7533554196936352E-2</v>
      </c>
      <c r="AD85">
        <f>Z85/GGDP!$G85</f>
        <v>8.5624880423316688E-2</v>
      </c>
      <c r="AE85">
        <f>AA85/GGDP!$G85</f>
        <v>3.8139312690315078E-2</v>
      </c>
      <c r="AF85">
        <f>AB85/GGDP!$G85</f>
        <v>0.41229167636920844</v>
      </c>
      <c r="AI85">
        <v>2077</v>
      </c>
      <c r="AJ85" s="16">
        <v>8.3559659236339581</v>
      </c>
      <c r="AK85" s="5">
        <f>AJ85/GGDP!G85</f>
        <v>1.7533554196936352E-2</v>
      </c>
      <c r="AM85" s="14">
        <v>16.737930941156524</v>
      </c>
      <c r="AN85" s="4">
        <f t="shared" si="25"/>
        <v>8.3819650175225657</v>
      </c>
      <c r="AO85" s="6">
        <f>AM85/GGDP!G85</f>
        <v>3.5121663011008927E-2</v>
      </c>
      <c r="AP85" s="13">
        <f t="shared" si="26"/>
        <v>2.0031114408706565</v>
      </c>
      <c r="AQ85" s="16">
        <v>18.176052248823456</v>
      </c>
      <c r="AR85" s="6">
        <f>AQ85/GGDP!G85</f>
        <v>3.8139312690315078E-2</v>
      </c>
      <c r="AT85">
        <v>2077</v>
      </c>
      <c r="AU85" s="14">
        <v>42.890948036713596</v>
      </c>
      <c r="AV85">
        <f t="shared" si="27"/>
        <v>24.714895787890139</v>
      </c>
      <c r="AW85" s="6">
        <f>AU85/GGDP!G85</f>
        <v>8.9999261465710384E-2</v>
      </c>
      <c r="AX85">
        <f t="shared" si="28"/>
        <v>2.3597504809929202</v>
      </c>
      <c r="AY85" s="16">
        <v>40.806249263340035</v>
      </c>
      <c r="AZ85" s="8">
        <f>AY85/GGDP!G85</f>
        <v>8.5624880423316688E-2</v>
      </c>
      <c r="BB85">
        <v>2077</v>
      </c>
      <c r="BC85" s="14">
        <v>41.844827352891336</v>
      </c>
      <c r="BD85">
        <f t="shared" si="29"/>
        <v>1.0385780895513008</v>
      </c>
      <c r="BE85" s="4">
        <f>BC85/GGDP!G85</f>
        <v>8.7804157527522367E-2</v>
      </c>
      <c r="BF85">
        <f t="shared" si="30"/>
        <v>1.0254514469793319</v>
      </c>
      <c r="BH85" s="16">
        <v>196.48584420727366</v>
      </c>
      <c r="BK85" s="14">
        <v>346</v>
      </c>
      <c r="BL85">
        <f t="shared" si="31"/>
        <v>149.51415579272634</v>
      </c>
      <c r="BM85" s="8">
        <f>BK85/GGDP!G85</f>
        <v>0.72602136097530268</v>
      </c>
      <c r="BO85">
        <f t="shared" si="32"/>
        <v>1.7609411069583378</v>
      </c>
    </row>
    <row r="86" spans="1:67" x14ac:dyDescent="0.35">
      <c r="A86">
        <v>79</v>
      </c>
      <c r="B86">
        <v>2078</v>
      </c>
      <c r="C86" s="15">
        <v>2.265226575101267E-2</v>
      </c>
      <c r="D86" s="15">
        <v>0.11062204071474332</v>
      </c>
      <c r="E86" s="15">
        <v>4.9273629118102256E-2</v>
      </c>
      <c r="F86">
        <f t="shared" si="24"/>
        <v>0.18254793558385826</v>
      </c>
      <c r="G86" s="15">
        <v>0.53637722820952993</v>
      </c>
      <c r="Y86" s="16">
        <v>8.3699316531973338</v>
      </c>
      <c r="Z86" s="16">
        <v>40.874450719271742</v>
      </c>
      <c r="AA86" s="16">
        <v>18.20643076311573</v>
      </c>
      <c r="AB86" s="16">
        <v>198.18947869461996</v>
      </c>
      <c r="AC86">
        <f>Y86/GGDP!$G86</f>
        <v>1.7306835228479662E-2</v>
      </c>
      <c r="AD86">
        <f>Z86/GGDP!$G86</f>
        <v>8.4517701334253639E-2</v>
      </c>
      <c r="AE86">
        <f>AA86/GGDP!$G86</f>
        <v>3.7646149379917559E-2</v>
      </c>
      <c r="AF86">
        <f>AB86/GGDP!$G86</f>
        <v>0.40980414105003921</v>
      </c>
      <c r="AI86">
        <v>2078</v>
      </c>
      <c r="AJ86" s="16">
        <v>8.3699316531973338</v>
      </c>
      <c r="AK86" s="5">
        <f>AJ86/GGDP!G86</f>
        <v>1.7306835228479662E-2</v>
      </c>
      <c r="AM86" s="14">
        <v>16.765905853825029</v>
      </c>
      <c r="AN86" s="4">
        <f t="shared" si="25"/>
        <v>8.3959742006276947</v>
      </c>
      <c r="AO86" s="6">
        <f>AM86/GGDP!G86</f>
        <v>3.4667519651430931E-2</v>
      </c>
      <c r="AP86" s="13">
        <f t="shared" si="26"/>
        <v>2.0031114408706565</v>
      </c>
      <c r="AQ86" s="16">
        <v>18.20643076311573</v>
      </c>
      <c r="AR86" s="6">
        <f>AQ86/GGDP!G86</f>
        <v>3.7646149379917559E-2</v>
      </c>
      <c r="AT86">
        <v>2078</v>
      </c>
      <c r="AU86" s="14">
        <v>42.96263375042664</v>
      </c>
      <c r="AV86">
        <f t="shared" si="27"/>
        <v>24.75620298731091</v>
      </c>
      <c r="AW86" s="6">
        <f>AU86/GGDP!G86</f>
        <v>8.8835519106791772E-2</v>
      </c>
      <c r="AX86">
        <f t="shared" si="28"/>
        <v>2.3597504809929202</v>
      </c>
      <c r="AY86" s="16">
        <v>40.874450719271742</v>
      </c>
      <c r="AZ86" s="8">
        <f>AY86/GGDP!G86</f>
        <v>8.4517701334253639E-2</v>
      </c>
      <c r="BB86">
        <v>2078</v>
      </c>
      <c r="BC86" s="14">
        <v>41.914764634562601</v>
      </c>
      <c r="BD86">
        <f t="shared" si="29"/>
        <v>1.0403139152908594</v>
      </c>
      <c r="BE86" s="4">
        <f>BC86/GGDP!G86</f>
        <v>8.6668799128577403E-2</v>
      </c>
      <c r="BF86">
        <f t="shared" si="30"/>
        <v>1.0254514469793319</v>
      </c>
      <c r="BH86" s="16">
        <v>198.18947869461996</v>
      </c>
      <c r="BK86" s="14">
        <v>349</v>
      </c>
      <c r="BL86">
        <f t="shared" si="31"/>
        <v>150.81052130538004</v>
      </c>
      <c r="BM86" s="8">
        <f>BK86/GGDP!G86</f>
        <v>0.72164095777676684</v>
      </c>
      <c r="BO86">
        <f t="shared" si="32"/>
        <v>1.7609411069583378</v>
      </c>
    </row>
    <row r="87" spans="1:67" x14ac:dyDescent="0.35">
      <c r="A87">
        <v>80</v>
      </c>
      <c r="B87">
        <v>2079</v>
      </c>
      <c r="C87" s="15">
        <v>2.253352600305511E-2</v>
      </c>
      <c r="D87" s="15">
        <v>0.1100421767233264</v>
      </c>
      <c r="E87" s="15">
        <v>4.9015344213327275E-2</v>
      </c>
      <c r="F87">
        <f t="shared" si="24"/>
        <v>0.18159104693970879</v>
      </c>
      <c r="G87" s="15">
        <v>0.53725420502013443</v>
      </c>
      <c r="Y87" s="16">
        <v>8.3839207243592799</v>
      </c>
      <c r="Z87" s="16">
        <v>40.942766163591884</v>
      </c>
      <c r="AA87" s="16">
        <v>18.236860050486669</v>
      </c>
      <c r="AB87" s="16">
        <v>199.89311318196627</v>
      </c>
      <c r="AC87">
        <f>Y87/GGDP!$G87</f>
        <v>1.7085634245688364E-2</v>
      </c>
      <c r="AD87">
        <f>Z87/GGDP!$G87</f>
        <v>8.3437469255332963E-2</v>
      </c>
      <c r="AE87">
        <f>AA87/GGDP!$G87</f>
        <v>3.7164988894409355E-2</v>
      </c>
      <c r="AF87">
        <f>AB87/GGDP!$G87</f>
        <v>0.40736318154058748</v>
      </c>
      <c r="AI87">
        <v>2079</v>
      </c>
      <c r="AJ87" s="16">
        <v>8.3839207243592799</v>
      </c>
      <c r="AK87" s="5">
        <f>AJ87/GGDP!G87</f>
        <v>1.7085634245688364E-2</v>
      </c>
      <c r="AM87" s="14">
        <v>16.793927522316675</v>
      </c>
      <c r="AN87" s="4">
        <f t="shared" si="25"/>
        <v>8.4100067979573954</v>
      </c>
      <c r="AO87" s="6">
        <f>AM87/GGDP!G87</f>
        <v>3.4224429432069853E-2</v>
      </c>
      <c r="AP87" s="13">
        <f t="shared" si="26"/>
        <v>2.0031114408706565</v>
      </c>
      <c r="AQ87" s="16">
        <v>18.236860050486669</v>
      </c>
      <c r="AR87" s="6">
        <f>AQ87/GGDP!G87</f>
        <v>3.7164988894409355E-2</v>
      </c>
      <c r="AT87">
        <v>2079</v>
      </c>
      <c r="AU87" s="14">
        <v>43.034439275936485</v>
      </c>
      <c r="AV87">
        <f t="shared" si="27"/>
        <v>24.797579225449816</v>
      </c>
      <c r="AW87" s="6">
        <f>AU87/GGDP!G87</f>
        <v>8.7700100419679003E-2</v>
      </c>
      <c r="AX87">
        <f t="shared" si="28"/>
        <v>2.3597504809929202</v>
      </c>
      <c r="AY87" s="16">
        <v>40.942766163591884</v>
      </c>
      <c r="AZ87" s="8">
        <f>AY87/GGDP!G87</f>
        <v>8.3437469255332963E-2</v>
      </c>
      <c r="BB87">
        <v>2079</v>
      </c>
      <c r="BC87" s="14">
        <v>41.984818805791726</v>
      </c>
      <c r="BD87">
        <f t="shared" si="29"/>
        <v>1.0420526421998417</v>
      </c>
      <c r="BE87" s="4">
        <f>BC87/GGDP!G87</f>
        <v>8.5561073580174701E-2</v>
      </c>
      <c r="BF87">
        <f t="shared" si="30"/>
        <v>1.0254514469793319</v>
      </c>
      <c r="BH87" s="16">
        <v>199.89311318196627</v>
      </c>
      <c r="BK87" s="14">
        <v>352</v>
      </c>
      <c r="BL87">
        <f t="shared" si="31"/>
        <v>152.10688681803373</v>
      </c>
      <c r="BM87" s="8">
        <f>BK87/GGDP!G87</f>
        <v>0.71734257183615247</v>
      </c>
      <c r="BO87">
        <f t="shared" si="32"/>
        <v>1.7609411069583378</v>
      </c>
    </row>
    <row r="88" spans="1:67" x14ac:dyDescent="0.35">
      <c r="A88">
        <v>81</v>
      </c>
      <c r="B88">
        <v>2080</v>
      </c>
      <c r="C88" s="15">
        <v>2.2416476433476336E-2</v>
      </c>
      <c r="D88" s="15">
        <v>0.10947056669570669</v>
      </c>
      <c r="E88" s="15">
        <v>4.8760735815948753E-2</v>
      </c>
      <c r="F88">
        <f t="shared" si="24"/>
        <v>0.18064777894513179</v>
      </c>
      <c r="G88" s="15">
        <v>0.53811915960924672</v>
      </c>
      <c r="Y88" s="16">
        <v>8.3979331761317333</v>
      </c>
      <c r="Z88" s="16">
        <v>41.011195786814753</v>
      </c>
      <c r="AA88" s="16">
        <v>18.267340195795772</v>
      </c>
      <c r="AB88" s="16">
        <v>201.59674766931258</v>
      </c>
      <c r="AC88">
        <f>Y88/GGDP!$G88</f>
        <v>1.6869755883031141E-2</v>
      </c>
      <c r="AD88">
        <f>Z88/GGDP!$G88</f>
        <v>8.2383230121561943E-2</v>
      </c>
      <c r="AE88">
        <f>AA88/GGDP!$G88</f>
        <v>3.6695406271058779E-2</v>
      </c>
      <c r="AF88">
        <f>AB88/GGDP!$G88</f>
        <v>0.4049672519019557</v>
      </c>
      <c r="AI88">
        <v>2080</v>
      </c>
      <c r="AJ88" s="16">
        <v>8.3979331761317333</v>
      </c>
      <c r="AK88" s="5">
        <f>AJ88/GGDP!G88</f>
        <v>1.6869755883031141E-2</v>
      </c>
      <c r="AM88" s="14">
        <v>16.821996024776727</v>
      </c>
      <c r="AN88" s="4">
        <f t="shared" si="25"/>
        <v>8.4240628486449936</v>
      </c>
      <c r="AO88" s="6">
        <f>AM88/GGDP!G88</f>
        <v>3.3792001013994752E-2</v>
      </c>
      <c r="AP88" s="13">
        <f t="shared" si="26"/>
        <v>2.0031114408706565</v>
      </c>
      <c r="AQ88" s="16">
        <v>18.267340195795772</v>
      </c>
      <c r="AR88" s="6">
        <f>AQ88/GGDP!G88</f>
        <v>3.6695406271058779E-2</v>
      </c>
      <c r="AT88">
        <v>2080</v>
      </c>
      <c r="AU88" s="14">
        <v>43.106364813490373</v>
      </c>
      <c r="AV88">
        <f t="shared" si="27"/>
        <v>24.839024617694601</v>
      </c>
      <c r="AW88" s="6">
        <f>AU88/GGDP!G88</f>
        <v>8.659200259836157E-2</v>
      </c>
      <c r="AX88">
        <f t="shared" si="28"/>
        <v>2.3597504809929202</v>
      </c>
      <c r="AY88" s="16">
        <v>41.011195786814753</v>
      </c>
      <c r="AZ88" s="8">
        <f>AY88/GGDP!G88</f>
        <v>8.2383230121561943E-2</v>
      </c>
      <c r="BB88">
        <v>2080</v>
      </c>
      <c r="BC88" s="14">
        <v>42.054990061941865</v>
      </c>
      <c r="BD88">
        <f t="shared" si="29"/>
        <v>1.0437942751271123</v>
      </c>
      <c r="BE88" s="4">
        <f>BC88/GGDP!G88</f>
        <v>8.448000253498697E-2</v>
      </c>
      <c r="BF88">
        <f t="shared" si="30"/>
        <v>1.0254514469793319</v>
      </c>
      <c r="BH88" s="16">
        <v>201.59674766931258</v>
      </c>
      <c r="BK88" s="14">
        <v>355</v>
      </c>
      <c r="BL88">
        <f t="shared" si="31"/>
        <v>153.40325233068742</v>
      </c>
      <c r="BM88" s="8">
        <f>BK88/GGDP!G88</f>
        <v>0.71312348084610599</v>
      </c>
      <c r="BO88">
        <f t="shared" si="32"/>
        <v>1.7609411069583378</v>
      </c>
    </row>
    <row r="89" spans="1:67" x14ac:dyDescent="0.35">
      <c r="A89">
        <v>82</v>
      </c>
      <c r="B89">
        <v>2081</v>
      </c>
      <c r="C89" s="15">
        <v>2.2339278786921837E-2</v>
      </c>
      <c r="D89" s="15">
        <v>0.10909357300800672</v>
      </c>
      <c r="E89" s="15">
        <v>4.8592814061589738E-2</v>
      </c>
      <c r="F89">
        <f t="shared" si="24"/>
        <v>0.1800256658565183</v>
      </c>
      <c r="G89" s="15">
        <v>0.53838737402319936</v>
      </c>
      <c r="Y89" s="16">
        <v>8.4119690475918407</v>
      </c>
      <c r="Z89" s="16">
        <v>41.07973977977305</v>
      </c>
      <c r="AA89" s="16">
        <v>18.297871284044362</v>
      </c>
      <c r="AB89" s="16">
        <v>202.73250399421011</v>
      </c>
      <c r="AC89">
        <f>Y89/GGDP!$G89</f>
        <v>1.6659343778650613E-2</v>
      </c>
      <c r="AD89">
        <f>Z89/GGDP!$G89</f>
        <v>8.1355685387913518E-2</v>
      </c>
      <c r="AE89">
        <f>AA89/GGDP!$G89</f>
        <v>3.6237713954221019E-2</v>
      </c>
      <c r="AF89">
        <f>AB89/GGDP!$G89</f>
        <v>0.40149820571594669</v>
      </c>
      <c r="AI89">
        <v>2081</v>
      </c>
      <c r="AJ89" s="16">
        <v>8.4119690475918407</v>
      </c>
      <c r="AK89" s="5">
        <f>AJ89/GGDP!G89</f>
        <v>1.6659343778650613E-2</v>
      </c>
      <c r="AM89" s="14">
        <v>16.850111439481058</v>
      </c>
      <c r="AN89" s="4">
        <f t="shared" si="25"/>
        <v>8.4381423918892171</v>
      </c>
      <c r="AO89" s="6">
        <f>AM89/GGDP!G89</f>
        <v>3.3370522120412444E-2</v>
      </c>
      <c r="AP89" s="13">
        <f t="shared" si="26"/>
        <v>2.0031114408706565</v>
      </c>
      <c r="AQ89" s="16">
        <v>18.297871284044362</v>
      </c>
      <c r="AR89" s="6">
        <f>AQ89/GGDP!G89</f>
        <v>3.6237713954221019E-2</v>
      </c>
      <c r="AT89">
        <v>2081</v>
      </c>
      <c r="AU89" s="14">
        <v>43.178410563670226</v>
      </c>
      <c r="AV89">
        <f t="shared" si="27"/>
        <v>24.880539279625864</v>
      </c>
      <c r="AW89" s="6">
        <f>AU89/GGDP!G89</f>
        <v>8.5511962933556909E-2</v>
      </c>
      <c r="AX89">
        <f t="shared" si="28"/>
        <v>2.3597504809929202</v>
      </c>
      <c r="AY89" s="16">
        <v>41.07973977977305</v>
      </c>
      <c r="AZ89" s="8">
        <f>AY89/GGDP!G89</f>
        <v>8.1355685387913518E-2</v>
      </c>
      <c r="BB89">
        <v>2081</v>
      </c>
      <c r="BC89" s="14">
        <v>42.125278598702693</v>
      </c>
      <c r="BD89">
        <f t="shared" si="29"/>
        <v>1.0455388189296428</v>
      </c>
      <c r="BE89" s="4">
        <f>BC89/GGDP!G89</f>
        <v>8.3426305301031192E-2</v>
      </c>
      <c r="BF89">
        <f t="shared" si="30"/>
        <v>1.0254514469793319</v>
      </c>
      <c r="BH89" s="16">
        <v>202.73250399421011</v>
      </c>
      <c r="BK89" s="14">
        <v>357</v>
      </c>
      <c r="BL89">
        <f t="shared" si="31"/>
        <v>154.26749600578989</v>
      </c>
      <c r="BM89" s="8">
        <f>BK89/GGDP!G89</f>
        <v>0.70701469481522561</v>
      </c>
      <c r="BO89">
        <f t="shared" si="32"/>
        <v>1.7609411069583378</v>
      </c>
    </row>
    <row r="90" spans="1:67" x14ac:dyDescent="0.35">
      <c r="A90">
        <v>83</v>
      </c>
      <c r="B90">
        <v>2082</v>
      </c>
      <c r="C90" s="15">
        <v>2.2262927552204246E-2</v>
      </c>
      <c r="D90" s="15">
        <v>0.10872071276133703</v>
      </c>
      <c r="E90" s="15">
        <v>4.8426733437976391E-2</v>
      </c>
      <c r="F90">
        <f t="shared" si="24"/>
        <v>0.17941037375151769</v>
      </c>
      <c r="G90" s="15">
        <v>0.53865286302525428</v>
      </c>
      <c r="Y90" s="16">
        <v>8.4260283778820568</v>
      </c>
      <c r="Z90" s="16">
        <v>41.148398333618459</v>
      </c>
      <c r="AA90" s="16">
        <v>18.328453400375842</v>
      </c>
      <c r="AB90" s="16">
        <v>203.86826031910763</v>
      </c>
      <c r="AC90">
        <f>Y90/GGDP!$G90</f>
        <v>1.6454194336702643E-2</v>
      </c>
      <c r="AD90">
        <f>Z90/GGDP!$G90</f>
        <v>8.0353840796770992E-2</v>
      </c>
      <c r="AE90">
        <f>AA90/GGDP!$G90</f>
        <v>3.5791469078435119E-2</v>
      </c>
      <c r="AF90">
        <f>AB90/GGDP!$G90</f>
        <v>0.39811021562441684</v>
      </c>
      <c r="AI90">
        <v>2082</v>
      </c>
      <c r="AJ90" s="16">
        <v>8.4260283778820568</v>
      </c>
      <c r="AK90" s="5">
        <f>AJ90/GGDP!G90</f>
        <v>1.6454194336702643E-2</v>
      </c>
      <c r="AM90" s="14">
        <v>16.878273844836368</v>
      </c>
      <c r="AN90" s="4">
        <f t="shared" si="25"/>
        <v>8.4522454669543112</v>
      </c>
      <c r="AO90" s="6">
        <f>AM90/GGDP!G90</f>
        <v>3.2959584926158227E-2</v>
      </c>
      <c r="AP90" s="13">
        <f t="shared" si="26"/>
        <v>2.0031114408706565</v>
      </c>
      <c r="AQ90" s="16">
        <v>18.328453400375842</v>
      </c>
      <c r="AR90" s="6">
        <f>AQ90/GGDP!G90</f>
        <v>3.5791469078435119E-2</v>
      </c>
      <c r="AT90">
        <v>2082</v>
      </c>
      <c r="AU90" s="14">
        <v>43.250576727393216</v>
      </c>
      <c r="AV90">
        <f t="shared" si="27"/>
        <v>24.922123327017374</v>
      </c>
      <c r="AW90" s="6">
        <f>AU90/GGDP!G90</f>
        <v>8.4458936373280502E-2</v>
      </c>
      <c r="AX90">
        <f t="shared" si="28"/>
        <v>2.3597504809929202</v>
      </c>
      <c r="AY90" s="16">
        <v>41.148398333618459</v>
      </c>
      <c r="AZ90" s="8">
        <f>AY90/GGDP!G90</f>
        <v>8.0353840796770992E-2</v>
      </c>
      <c r="BB90">
        <v>2082</v>
      </c>
      <c r="BC90" s="14">
        <v>42.195684612090979</v>
      </c>
      <c r="BD90">
        <f t="shared" si="29"/>
        <v>1.0472862784725194</v>
      </c>
      <c r="BE90" s="4">
        <f>BC90/GGDP!G90</f>
        <v>8.2398962315395688E-2</v>
      </c>
      <c r="BF90">
        <f t="shared" si="30"/>
        <v>1.0254514469793319</v>
      </c>
      <c r="BH90" s="16">
        <v>203.86826031910763</v>
      </c>
      <c r="BK90" s="14">
        <v>359</v>
      </c>
      <c r="BL90">
        <f t="shared" si="31"/>
        <v>155.13173968089237</v>
      </c>
      <c r="BM90" s="8">
        <f>BK90/GGDP!G90</f>
        <v>0.70104864379308318</v>
      </c>
      <c r="BO90">
        <f t="shared" si="32"/>
        <v>1.7609411069583381</v>
      </c>
    </row>
    <row r="91" spans="1:67" x14ac:dyDescent="0.35">
      <c r="A91">
        <v>84</v>
      </c>
      <c r="B91">
        <v>2083</v>
      </c>
      <c r="C91" s="15">
        <v>2.2187409996618147E-2</v>
      </c>
      <c r="D91" s="15">
        <v>0.10835192377569879</v>
      </c>
      <c r="E91" s="15">
        <v>4.8262466248691391E-2</v>
      </c>
      <c r="F91">
        <f t="shared" si="24"/>
        <v>0.17880180002100832</v>
      </c>
      <c r="G91" s="15">
        <v>0.53891566794608892</v>
      </c>
      <c r="Y91" s="16">
        <v>8.4401112062102612</v>
      </c>
      <c r="Z91" s="16">
        <v>41.217171639822126</v>
      </c>
      <c r="AA91" s="16">
        <v>18.359086630075907</v>
      </c>
      <c r="AB91" s="16">
        <v>205.00401664400519</v>
      </c>
      <c r="AC91">
        <f>Y91/GGDP!$G91</f>
        <v>1.6253174923858079E-2</v>
      </c>
      <c r="AD91">
        <f>Z91/GGDP!$G91</f>
        <v>7.9372165148225704E-2</v>
      </c>
      <c r="AE91">
        <f>AA91/GGDP!$G91</f>
        <v>3.5354207918650286E-2</v>
      </c>
      <c r="AF91">
        <f>AB91/GGDP!$G91</f>
        <v>0.39477751669395755</v>
      </c>
      <c r="AI91">
        <v>2083</v>
      </c>
      <c r="AJ91" s="16">
        <v>8.4401112062102612</v>
      </c>
      <c r="AK91" s="5">
        <f>AJ91/GGDP!G91</f>
        <v>1.6253174923858079E-2</v>
      </c>
      <c r="AM91" s="14">
        <v>16.90648331938041</v>
      </c>
      <c r="AN91" s="4">
        <f t="shared" si="25"/>
        <v>8.4663721131701486</v>
      </c>
      <c r="AO91" s="6">
        <f>AM91/GGDP!G91</f>
        <v>3.255692064045218E-2</v>
      </c>
      <c r="AP91" s="13">
        <f t="shared" si="26"/>
        <v>2.0031114408706565</v>
      </c>
      <c r="AQ91" s="16">
        <v>18.359086630075907</v>
      </c>
      <c r="AR91" s="6">
        <f>AQ91/GGDP!G91</f>
        <v>3.5354207918650286E-2</v>
      </c>
      <c r="AT91">
        <v>2083</v>
      </c>
      <c r="AU91" s="14">
        <v>43.322863505912316</v>
      </c>
      <c r="AV91">
        <f t="shared" si="27"/>
        <v>24.963776875836409</v>
      </c>
      <c r="AW91" s="6">
        <f>AU91/GGDP!G91</f>
        <v>8.3427109141158737E-2</v>
      </c>
      <c r="AX91">
        <f t="shared" si="28"/>
        <v>2.3597504809929202</v>
      </c>
      <c r="AY91" s="16">
        <v>41.217171639822126</v>
      </c>
      <c r="AZ91" s="8">
        <f>AY91/GGDP!G91</f>
        <v>7.9372165148225704E-2</v>
      </c>
      <c r="BB91">
        <v>2083</v>
      </c>
      <c r="BC91" s="14">
        <v>42.266208298451083</v>
      </c>
      <c r="BD91">
        <f t="shared" si="29"/>
        <v>1.0490366586289568</v>
      </c>
      <c r="BE91" s="4">
        <f>BC91/GGDP!G91</f>
        <v>8.1392301601130562E-2</v>
      </c>
      <c r="BF91">
        <f t="shared" si="30"/>
        <v>1.0254514469793319</v>
      </c>
      <c r="BH91" s="16">
        <v>205.00401664400519</v>
      </c>
      <c r="BK91" s="14">
        <v>361</v>
      </c>
      <c r="BL91">
        <f t="shared" si="31"/>
        <v>155.99598335599481</v>
      </c>
      <c r="BM91" s="8">
        <f>BK91/GGDP!G91</f>
        <v>0.69517995724932125</v>
      </c>
      <c r="BO91">
        <f t="shared" si="32"/>
        <v>1.7609411069583378</v>
      </c>
    </row>
    <row r="92" spans="1:67" x14ac:dyDescent="0.35">
      <c r="A92">
        <v>85</v>
      </c>
      <c r="B92">
        <v>2084</v>
      </c>
      <c r="C92" s="15">
        <v>2.2112713643788723E-2</v>
      </c>
      <c r="D92" s="15">
        <v>0.10798714512288039</v>
      </c>
      <c r="E92" s="15">
        <v>4.8099985354892634E-2</v>
      </c>
      <c r="F92">
        <f t="shared" si="24"/>
        <v>0.17819984412156176</v>
      </c>
      <c r="G92" s="15">
        <v>0.53917582928488184</v>
      </c>
      <c r="Y92" s="16">
        <v>8.4542175718498545</v>
      </c>
      <c r="Z92" s="16">
        <v>41.28605989017521</v>
      </c>
      <c r="AA92" s="16">
        <v>18.389771058572808</v>
      </c>
      <c r="AB92" s="16">
        <v>206.13977296890272</v>
      </c>
      <c r="AC92">
        <f>Y92/GGDP!$G92</f>
        <v>1.605678335457315E-2</v>
      </c>
      <c r="AD92">
        <f>Z92/GGDP!$G92</f>
        <v>7.8413089512602008E-2</v>
      </c>
      <c r="AE92">
        <f>AA92/GGDP!$G92</f>
        <v>3.4927013330116254E-2</v>
      </c>
      <c r="AF92">
        <f>AB92/GGDP!$G92</f>
        <v>0.39151366134031512</v>
      </c>
      <c r="AI92">
        <v>2084</v>
      </c>
      <c r="AJ92" s="16">
        <v>8.4542175718498545</v>
      </c>
      <c r="AK92" s="5">
        <f>AJ92/GGDP!G92</f>
        <v>1.605678335457315E-2</v>
      </c>
      <c r="AM92" s="14">
        <v>16.934739941782183</v>
      </c>
      <c r="AN92" s="4">
        <f t="shared" si="25"/>
        <v>8.4805223699323289</v>
      </c>
      <c r="AO92" s="6">
        <f>AM92/GGDP!G92</f>
        <v>3.2163526441126994E-2</v>
      </c>
      <c r="AP92" s="13">
        <f t="shared" si="26"/>
        <v>2.0031114408706565</v>
      </c>
      <c r="AQ92" s="16">
        <v>18.389771058572808</v>
      </c>
      <c r="AR92" s="6">
        <f>AQ92/GGDP!G92</f>
        <v>3.4927013330116254E-2</v>
      </c>
      <c r="AT92">
        <v>2084</v>
      </c>
      <c r="AU92" s="14">
        <v>43.395271100816863</v>
      </c>
      <c r="AV92">
        <f t="shared" si="27"/>
        <v>25.005500042244055</v>
      </c>
      <c r="AW92" s="6">
        <f>AU92/GGDP!G92</f>
        <v>8.2419036505387955E-2</v>
      </c>
      <c r="AX92">
        <f t="shared" si="28"/>
        <v>2.3597504809929197</v>
      </c>
      <c r="AY92" s="16">
        <v>41.28605989017521</v>
      </c>
      <c r="AZ92" s="8">
        <f>AY92/GGDP!G92</f>
        <v>7.8413089512602008E-2</v>
      </c>
      <c r="BB92">
        <v>2084</v>
      </c>
      <c r="BC92" s="14">
        <v>42.336849854455522</v>
      </c>
      <c r="BD92">
        <f t="shared" si="29"/>
        <v>1.0507899642803125</v>
      </c>
      <c r="BE92" s="4">
        <f>BC92/GGDP!G92</f>
        <v>8.0408816102817596E-2</v>
      </c>
      <c r="BF92">
        <f t="shared" si="30"/>
        <v>1.0254514469793319</v>
      </c>
      <c r="BH92" s="16">
        <v>206.13977296890272</v>
      </c>
      <c r="BK92" s="14">
        <v>363</v>
      </c>
      <c r="BL92">
        <f t="shared" si="31"/>
        <v>156.86022703109728</v>
      </c>
      <c r="BM92" s="8">
        <f>BK92/GGDP!G92</f>
        <v>0.6894325001899263</v>
      </c>
      <c r="BO92">
        <f t="shared" si="32"/>
        <v>1.7609411069583378</v>
      </c>
    </row>
    <row r="93" spans="1:67" x14ac:dyDescent="0.35">
      <c r="A93">
        <v>86</v>
      </c>
      <c r="B93">
        <v>2085</v>
      </c>
      <c r="C93" s="15">
        <v>2.2038826267258196E-2</v>
      </c>
      <c r="D93" s="15">
        <v>0.10762631709513663</v>
      </c>
      <c r="E93" s="15">
        <v>4.7939264161362044E-2</v>
      </c>
      <c r="F93">
        <f t="shared" si="24"/>
        <v>0.17760440752375686</v>
      </c>
      <c r="G93" s="15">
        <v>0.53943338673011765</v>
      </c>
      <c r="Y93" s="16">
        <v>8.4683475141398841</v>
      </c>
      <c r="Z93" s="16">
        <v>41.355063276789409</v>
      </c>
      <c r="AA93" s="16">
        <v>18.420506771437559</v>
      </c>
      <c r="AB93" s="16">
        <v>207.27552929380025</v>
      </c>
      <c r="AC93">
        <f>Y93/GGDP!$G93</f>
        <v>1.5864270352453885E-2</v>
      </c>
      <c r="AD93">
        <f>Z93/GGDP!$G93</f>
        <v>7.747295480852269E-2</v>
      </c>
      <c r="AE93">
        <f>AA93/GGDP!$G93</f>
        <v>3.4508255472906632E-2</v>
      </c>
      <c r="AF93">
        <f>AB93/GGDP!$G93</f>
        <v>0.38830185330423428</v>
      </c>
      <c r="AI93">
        <v>2085</v>
      </c>
      <c r="AJ93" s="16">
        <v>8.4683475141398841</v>
      </c>
      <c r="AK93" s="5">
        <f>AJ93/GGDP!G93</f>
        <v>1.5864270352453885E-2</v>
      </c>
      <c r="AM93" s="14">
        <v>16.963043790842185</v>
      </c>
      <c r="AN93" s="4">
        <f t="shared" si="25"/>
        <v>8.4946962767023013</v>
      </c>
      <c r="AO93" s="6">
        <f>AM93/GGDP!G93</f>
        <v>3.1777901444065546E-2</v>
      </c>
      <c r="AP93" s="13">
        <f t="shared" si="26"/>
        <v>2.0031114408706565</v>
      </c>
      <c r="AQ93" s="16">
        <v>18.420506771437559</v>
      </c>
      <c r="AR93" s="6">
        <f>AQ93/GGDP!G93</f>
        <v>3.4508255472906632E-2</v>
      </c>
      <c r="AT93">
        <v>2085</v>
      </c>
      <c r="AU93" s="14">
        <v>43.46779971403312</v>
      </c>
      <c r="AV93">
        <f t="shared" si="27"/>
        <v>25.047292942595561</v>
      </c>
      <c r="AW93" s="6">
        <f>AU93/GGDP!G93</f>
        <v>8.1430872450417996E-2</v>
      </c>
      <c r="AX93">
        <f t="shared" si="28"/>
        <v>2.3597504809929202</v>
      </c>
      <c r="AY93" s="16">
        <v>41.355063276789409</v>
      </c>
      <c r="AZ93" s="8">
        <f>AY93/GGDP!G93</f>
        <v>7.747295480852269E-2</v>
      </c>
      <c r="BB93">
        <v>2085</v>
      </c>
      <c r="BC93" s="14">
        <v>42.407609477105531</v>
      </c>
      <c r="BD93">
        <f t="shared" si="29"/>
        <v>1.0525462003161223</v>
      </c>
      <c r="BE93" s="4">
        <f>BC93/GGDP!G93</f>
        <v>7.9444753610163982E-2</v>
      </c>
      <c r="BF93">
        <f t="shared" si="30"/>
        <v>1.0254514469793319</v>
      </c>
      <c r="BH93" s="16">
        <v>207.27552929380025</v>
      </c>
      <c r="BK93" s="14">
        <v>365</v>
      </c>
      <c r="BL93">
        <f t="shared" si="31"/>
        <v>157.72447070619975</v>
      </c>
      <c r="BM93" s="8">
        <f>BK93/GGDP!G93</f>
        <v>0.68377669539153252</v>
      </c>
      <c r="BO93">
        <f t="shared" si="32"/>
        <v>1.7609411069583378</v>
      </c>
    </row>
    <row r="94" spans="1:67" x14ac:dyDescent="0.35">
      <c r="A94">
        <v>87</v>
      </c>
      <c r="B94">
        <v>2086</v>
      </c>
      <c r="C94" s="15">
        <v>2.1965735884263829E-2</v>
      </c>
      <c r="D94" s="15">
        <v>0.10726938117480392</v>
      </c>
      <c r="E94" s="15">
        <v>4.7780276602971627E-2</v>
      </c>
      <c r="F94">
        <f t="shared" si="24"/>
        <v>0.17701539366203939</v>
      </c>
      <c r="G94" s="15">
        <v>0.53968837917977219</v>
      </c>
      <c r="Y94" s="16">
        <v>8.482501072485146</v>
      </c>
      <c r="Z94" s="16">
        <v>41.42418199209753</v>
      </c>
      <c r="AA94" s="16">
        <v>18.451293854384204</v>
      </c>
      <c r="AB94" s="16">
        <v>208.4112856186978</v>
      </c>
      <c r="AC94">
        <f>Y94/GGDP!$G94</f>
        <v>1.5675822502374974E-2</v>
      </c>
      <c r="AD94">
        <f>Z94/GGDP!$G94</f>
        <v>7.6552672220759774E-2</v>
      </c>
      <c r="AE94">
        <f>AA94/GGDP!$G94</f>
        <v>3.4098340209905757E-2</v>
      </c>
      <c r="AF94">
        <f>AB94/GGDP!$G94</f>
        <v>0.38514799973887087</v>
      </c>
      <c r="AI94">
        <v>2086</v>
      </c>
      <c r="AJ94" s="16">
        <v>8.482501072485146</v>
      </c>
      <c r="AK94" s="5">
        <f>AJ94/GGDP!G94</f>
        <v>1.5675822502374974E-2</v>
      </c>
      <c r="AM94" s="14">
        <v>16.991394945492608</v>
      </c>
      <c r="AN94" s="4">
        <f t="shared" si="25"/>
        <v>8.5088938730074624</v>
      </c>
      <c r="AO94" s="6">
        <f>AM94/GGDP!G94</f>
        <v>3.1400419399564991E-2</v>
      </c>
      <c r="AP94" s="13">
        <f t="shared" si="26"/>
        <v>2.0031114408706565</v>
      </c>
      <c r="AQ94" s="16">
        <v>18.451293854384204</v>
      </c>
      <c r="AR94" s="6">
        <f>AQ94/GGDP!G94</f>
        <v>3.4098340209905757E-2</v>
      </c>
      <c r="AT94">
        <v>2086</v>
      </c>
      <c r="AU94" s="14">
        <v>43.540449547824835</v>
      </c>
      <c r="AV94">
        <f t="shared" si="27"/>
        <v>25.089155693440631</v>
      </c>
      <c r="AW94" s="6">
        <f>AU94/GGDP!G94</f>
        <v>8.0463574711385336E-2</v>
      </c>
      <c r="AX94">
        <f t="shared" si="28"/>
        <v>2.3597504809929202</v>
      </c>
      <c r="AY94" s="16">
        <v>41.42418199209753</v>
      </c>
      <c r="AZ94" s="8">
        <f>AY94/GGDP!G94</f>
        <v>7.6552672220759774E-2</v>
      </c>
      <c r="BB94">
        <v>2086</v>
      </c>
      <c r="BC94" s="14">
        <v>42.478487363731595</v>
      </c>
      <c r="BD94">
        <f t="shared" si="29"/>
        <v>1.0543053716340651</v>
      </c>
      <c r="BE94" s="4">
        <f>BC94/GGDP!G94</f>
        <v>7.8501048498912623E-2</v>
      </c>
      <c r="BF94">
        <f t="shared" si="30"/>
        <v>1.0254514469793319</v>
      </c>
      <c r="BH94" s="16">
        <v>208.4112856186978</v>
      </c>
      <c r="BK94" s="14">
        <v>367</v>
      </c>
      <c r="BL94">
        <f t="shared" si="31"/>
        <v>158.5887143813022</v>
      </c>
      <c r="BM94" s="8">
        <f>BK94/GGDP!G94</f>
        <v>0.67822294500295688</v>
      </c>
      <c r="BO94">
        <f t="shared" si="32"/>
        <v>1.7609411069583376</v>
      </c>
    </row>
    <row r="95" spans="1:67" x14ac:dyDescent="0.35">
      <c r="A95">
        <v>88</v>
      </c>
      <c r="B95">
        <v>2087</v>
      </c>
      <c r="C95" s="15">
        <v>2.1893430749700901E-2</v>
      </c>
      <c r="D95" s="15">
        <v>0.10691628000481844</v>
      </c>
      <c r="E95" s="15">
        <v>4.7622997131551471E-2</v>
      </c>
      <c r="F95">
        <f t="shared" si="24"/>
        <v>0.17643270788607079</v>
      </c>
      <c r="G95" s="15">
        <v>0.53994084476089543</v>
      </c>
      <c r="Y95" s="16">
        <v>8.4966782863562926</v>
      </c>
      <c r="Z95" s="16">
        <v>41.493416228853988</v>
      </c>
      <c r="AA95" s="16">
        <v>18.482132393270042</v>
      </c>
      <c r="AB95" s="16">
        <v>209.54704194359533</v>
      </c>
      <c r="AC95">
        <f>Y95/GGDP!$G95</f>
        <v>1.5491035910146571E-2</v>
      </c>
      <c r="AD95">
        <f>Z95/GGDP!$G95</f>
        <v>7.5650269337369846E-2</v>
      </c>
      <c r="AE95">
        <f>AA95/GGDP!$G95</f>
        <v>3.369638898297151E-2</v>
      </c>
      <c r="AF95">
        <f>AB95/GGDP!$G95</f>
        <v>0.38204350479242161</v>
      </c>
      <c r="AI95">
        <v>2087</v>
      </c>
      <c r="AJ95" s="16">
        <v>8.4966782863562926</v>
      </c>
      <c r="AK95" s="5">
        <f>AJ95/GGDP!G95</f>
        <v>1.5491035910146571E-2</v>
      </c>
      <c r="AM95" s="14">
        <v>17.019793484797574</v>
      </c>
      <c r="AN95" s="4">
        <f t="shared" si="25"/>
        <v>8.5231151984412818</v>
      </c>
      <c r="AO95" s="6">
        <f>AM95/GGDP!G95</f>
        <v>3.103027126255278E-2</v>
      </c>
      <c r="AP95" s="13">
        <f t="shared" si="26"/>
        <v>2.0031114408706565</v>
      </c>
      <c r="AQ95" s="16">
        <v>18.482132393270042</v>
      </c>
      <c r="AR95" s="6">
        <f>AQ95/GGDP!G95</f>
        <v>3.369638898297151E-2</v>
      </c>
      <c r="AT95">
        <v>2087</v>
      </c>
      <c r="AU95" s="14">
        <v>43.613220804793812</v>
      </c>
      <c r="AV95">
        <f t="shared" si="27"/>
        <v>25.13108841152377</v>
      </c>
      <c r="AW95" s="6">
        <f>AU95/GGDP!G95</f>
        <v>7.9515070110291547E-2</v>
      </c>
      <c r="AX95">
        <f t="shared" si="28"/>
        <v>2.3597504809929202</v>
      </c>
      <c r="AY95" s="16">
        <v>41.493416228853988</v>
      </c>
      <c r="AZ95" s="8">
        <f>AY95/GGDP!G95</f>
        <v>7.5650269337369846E-2</v>
      </c>
      <c r="BB95">
        <v>2087</v>
      </c>
      <c r="BC95" s="14">
        <v>42.549483711994014</v>
      </c>
      <c r="BD95">
        <f t="shared" si="29"/>
        <v>1.0560674831400263</v>
      </c>
      <c r="BE95" s="4">
        <f>BC95/GGDP!G95</f>
        <v>7.7575678156382097E-2</v>
      </c>
      <c r="BF95">
        <f t="shared" si="30"/>
        <v>1.0254514469793319</v>
      </c>
      <c r="BH95" s="16">
        <v>209.54704194359533</v>
      </c>
      <c r="BK95" s="14">
        <v>369</v>
      </c>
      <c r="BL95">
        <f t="shared" si="31"/>
        <v>159.45295805640467</v>
      </c>
      <c r="BM95" s="8">
        <f>BK95/GGDP!G95</f>
        <v>0.67275611223540999</v>
      </c>
      <c r="BO95">
        <f t="shared" si="32"/>
        <v>1.7609411069583378</v>
      </c>
    </row>
    <row r="96" spans="1:67" x14ac:dyDescent="0.35">
      <c r="A96">
        <v>89</v>
      </c>
      <c r="B96">
        <v>2088</v>
      </c>
      <c r="C96" s="15">
        <v>2.1821899350264337E-2</v>
      </c>
      <c r="D96" s="15">
        <v>0.10656695736010681</v>
      </c>
      <c r="E96" s="15">
        <v>4.7467400703146576E-2</v>
      </c>
      <c r="F96">
        <f t="shared" si="24"/>
        <v>0.17585625741351774</v>
      </c>
      <c r="G96" s="15">
        <v>0.54019082084861714</v>
      </c>
      <c r="Y96" s="16">
        <v>8.5108791952899523</v>
      </c>
      <c r="Z96" s="16">
        <v>41.562766180135363</v>
      </c>
      <c r="AA96" s="16">
        <v>18.513022474095873</v>
      </c>
      <c r="AB96" s="16">
        <v>210.68279826849286</v>
      </c>
      <c r="AC96">
        <f>Y96/GGDP!$G96</f>
        <v>1.5309814889622336E-2</v>
      </c>
      <c r="AD96">
        <f>Z96/GGDP!$G96</f>
        <v>7.4765278876320562E-2</v>
      </c>
      <c r="AE96">
        <f>AA96/GGDP!$G96</f>
        <v>3.3302193653821435E-2</v>
      </c>
      <c r="AF96">
        <f>AB96/GGDP!$G96</f>
        <v>0.37898724302223896</v>
      </c>
      <c r="AI96">
        <v>2088</v>
      </c>
      <c r="AJ96" s="16">
        <v>8.5108791952899523</v>
      </c>
      <c r="AK96" s="5">
        <f>AJ96/GGDP!G96</f>
        <v>1.5309814889622336E-2</v>
      </c>
      <c r="AM96" s="14">
        <v>17.048239487953349</v>
      </c>
      <c r="AN96" s="4">
        <f t="shared" si="25"/>
        <v>8.5373602926633971</v>
      </c>
      <c r="AO96" s="6">
        <f>AM96/GGDP!G96</f>
        <v>3.0667265363014427E-2</v>
      </c>
      <c r="AP96" s="13">
        <f t="shared" si="26"/>
        <v>2.0031114408706565</v>
      </c>
      <c r="AQ96" s="16">
        <v>18.513022474095873</v>
      </c>
      <c r="AR96" s="6">
        <f>AQ96/GGDP!G96</f>
        <v>3.3302193653821435E-2</v>
      </c>
      <c r="AT96">
        <v>2088</v>
      </c>
      <c r="AU96" s="14">
        <v>43.686113687880479</v>
      </c>
      <c r="AV96">
        <f t="shared" si="27"/>
        <v>25.173091213784605</v>
      </c>
      <c r="AW96" s="6">
        <f>AU96/GGDP!G96</f>
        <v>7.8584867492724503E-2</v>
      </c>
      <c r="AX96">
        <f t="shared" si="28"/>
        <v>2.3597504809929202</v>
      </c>
      <c r="AY96" s="16">
        <v>41.562766180135363</v>
      </c>
      <c r="AZ96" s="8">
        <f>AY96/GGDP!G96</f>
        <v>7.4765278876320562E-2</v>
      </c>
      <c r="BB96">
        <v>2088</v>
      </c>
      <c r="BC96" s="14">
        <v>42.620598719883446</v>
      </c>
      <c r="BD96">
        <f t="shared" si="29"/>
        <v>1.0578325397480839</v>
      </c>
      <c r="BE96" s="4">
        <f>BC96/GGDP!G96</f>
        <v>7.6668163407536197E-2</v>
      </c>
      <c r="BF96">
        <f t="shared" si="30"/>
        <v>1.0254514469793319</v>
      </c>
      <c r="BH96" s="16">
        <v>210.68279826849286</v>
      </c>
      <c r="BK96" s="14">
        <v>371</v>
      </c>
      <c r="BL96">
        <f t="shared" si="31"/>
        <v>160.31720173150714</v>
      </c>
      <c r="BM96" s="8">
        <f>BK96/GGDP!G96</f>
        <v>0.66737421525067009</v>
      </c>
      <c r="BO96">
        <f t="shared" si="32"/>
        <v>1.7609411069583378</v>
      </c>
    </row>
    <row r="97" spans="1:67" x14ac:dyDescent="0.35">
      <c r="A97">
        <v>90</v>
      </c>
      <c r="B97">
        <v>2089</v>
      </c>
      <c r="C97" s="15">
        <v>2.1751130398762683E-2</v>
      </c>
      <c r="D97" s="15">
        <v>0.10622135811981863</v>
      </c>
      <c r="E97" s="15">
        <v>4.7313462765648483E-2</v>
      </c>
      <c r="F97">
        <f t="shared" si="24"/>
        <v>0.1752859512842298</v>
      </c>
      <c r="G97" s="15">
        <v>0.54043834408459113</v>
      </c>
      <c r="Y97" s="16">
        <v>8.5251038388888229</v>
      </c>
      <c r="Z97" s="16">
        <v>41.632232039340927</v>
      </c>
      <c r="AA97" s="16">
        <v>18.543964183006231</v>
      </c>
      <c r="AB97" s="16">
        <v>211.81855459339039</v>
      </c>
      <c r="AC97">
        <f>Y97/GGDP!$G97</f>
        <v>1.513179829050715E-2</v>
      </c>
      <c r="AD97">
        <f>Z97/GGDP!$G97</f>
        <v>7.389593716491405E-2</v>
      </c>
      <c r="AE97">
        <f>AA97/GGDP!$G97</f>
        <v>3.291496864162699E-2</v>
      </c>
      <c r="AF97">
        <f>AB97/GGDP!$G97</f>
        <v>0.3759714488957745</v>
      </c>
      <c r="AI97">
        <v>2089</v>
      </c>
      <c r="AJ97" s="16">
        <v>8.5251038388888229</v>
      </c>
      <c r="AK97" s="5">
        <f>AJ97/GGDP!G97</f>
        <v>1.513179829050715E-2</v>
      </c>
      <c r="AM97" s="14">
        <v>17.076733034288555</v>
      </c>
      <c r="AN97" s="4">
        <f t="shared" si="25"/>
        <v>8.5516291953997321</v>
      </c>
      <c r="AO97" s="6">
        <f>AM97/GGDP!G97</f>
        <v>3.0310678276661913E-2</v>
      </c>
      <c r="AP97" s="13">
        <f t="shared" si="26"/>
        <v>2.0031114408706565</v>
      </c>
      <c r="AQ97" s="16">
        <v>18.543964183006231</v>
      </c>
      <c r="AR97" s="6">
        <f>AQ97/GGDP!G97</f>
        <v>3.291496864162699E-2</v>
      </c>
      <c r="AT97">
        <v>2089</v>
      </c>
      <c r="AU97" s="14">
        <v>43.759128400364439</v>
      </c>
      <c r="AV97">
        <f t="shared" si="27"/>
        <v>25.215164217358208</v>
      </c>
      <c r="AW97" s="6">
        <f>AU97/GGDP!G97</f>
        <v>7.7671113083946183E-2</v>
      </c>
      <c r="AX97">
        <f t="shared" si="28"/>
        <v>2.3597504809929202</v>
      </c>
      <c r="AY97" s="16">
        <v>41.632232039340927</v>
      </c>
      <c r="AZ97" s="8">
        <f>AY97/GGDP!G97</f>
        <v>7.389593716491405E-2</v>
      </c>
      <c r="BB97">
        <v>2089</v>
      </c>
      <c r="BC97" s="14">
        <v>42.691832585721457</v>
      </c>
      <c r="BD97">
        <f t="shared" si="29"/>
        <v>1.0596005463805298</v>
      </c>
      <c r="BE97" s="4">
        <f>BC97/GGDP!G97</f>
        <v>7.5776695691654905E-2</v>
      </c>
      <c r="BF97">
        <f t="shared" si="30"/>
        <v>1.0254514469793319</v>
      </c>
      <c r="BH97" s="16">
        <v>211.81855459339039</v>
      </c>
      <c r="BK97" s="14">
        <v>373</v>
      </c>
      <c r="BL97">
        <f t="shared" si="31"/>
        <v>161.18144540660961</v>
      </c>
      <c r="BM97" s="8">
        <f>BK97/GGDP!G97</f>
        <v>0.66206357940325533</v>
      </c>
      <c r="BO97">
        <f t="shared" si="32"/>
        <v>1.7609411069583378</v>
      </c>
    </row>
    <row r="98" spans="1:67" x14ac:dyDescent="0.35">
      <c r="A98">
        <v>91</v>
      </c>
      <c r="B98">
        <v>2090</v>
      </c>
      <c r="C98" s="15">
        <v>2.1681112828598744E-2</v>
      </c>
      <c r="D98" s="15">
        <v>0.10587942824037261</v>
      </c>
      <c r="E98" s="15">
        <v>4.7161159246789472E-2</v>
      </c>
      <c r="F98">
        <f t="shared" si="24"/>
        <v>0.17472170031576084</v>
      </c>
      <c r="G98" s="15">
        <v>0.5406834503949014</v>
      </c>
      <c r="Y98" s="16">
        <v>8.5393522568217985</v>
      </c>
      <c r="Z98" s="16">
        <v>41.701814000193203</v>
      </c>
      <c r="AA98" s="16">
        <v>18.57495760628963</v>
      </c>
      <c r="AB98" s="16">
        <v>212.95431091828794</v>
      </c>
      <c r="AC98">
        <f>Y98/GGDP!$G98</f>
        <v>1.495665438894069E-2</v>
      </c>
      <c r="AD98">
        <f>Z98/GGDP!$G98</f>
        <v>7.3040624234058216E-2</v>
      </c>
      <c r="AE98">
        <f>AA98/GGDP!$G98</f>
        <v>3.2533992374487036E-2</v>
      </c>
      <c r="AF98">
        <f>AB98/GGDP!$G98</f>
        <v>0.37298894965896229</v>
      </c>
      <c r="AI98">
        <v>2090</v>
      </c>
      <c r="AJ98" s="16">
        <v>8.5393522568217985</v>
      </c>
      <c r="AK98" s="5">
        <f>AJ98/GGDP!G98</f>
        <v>1.495665438894069E-2</v>
      </c>
      <c r="AM98" s="14">
        <v>17.105274203264404</v>
      </c>
      <c r="AN98" s="4">
        <f t="shared" si="25"/>
        <v>8.5659219464426055</v>
      </c>
      <c r="AO98" s="6">
        <f>AM98/GGDP!G98</f>
        <v>2.9959845523635412E-2</v>
      </c>
      <c r="AP98" s="13">
        <f t="shared" si="26"/>
        <v>2.0031114408706565</v>
      </c>
      <c r="AQ98" s="16">
        <v>18.57495760628963</v>
      </c>
      <c r="AR98" s="6">
        <f>AQ98/GGDP!G98</f>
        <v>3.2533992374487036E-2</v>
      </c>
      <c r="AT98">
        <v>2090</v>
      </c>
      <c r="AU98" s="14">
        <v>43.832265145865051</v>
      </c>
      <c r="AV98">
        <f t="shared" si="27"/>
        <v>25.257307539575422</v>
      </c>
      <c r="AW98" s="6">
        <f>AU98/GGDP!G98</f>
        <v>7.6772104154315776E-2</v>
      </c>
      <c r="AX98">
        <f t="shared" si="28"/>
        <v>2.3597504809929202</v>
      </c>
      <c r="AY98" s="16">
        <v>41.701814000193203</v>
      </c>
      <c r="AZ98" s="8">
        <f>AY98/GGDP!G98</f>
        <v>7.3040624234058216E-2</v>
      </c>
      <c r="BB98">
        <v>2090</v>
      </c>
      <c r="BC98" s="14">
        <v>42.763185508161079</v>
      </c>
      <c r="BD98">
        <f t="shared" si="29"/>
        <v>1.0613715079678769</v>
      </c>
      <c r="BE98" s="4">
        <f>BC98/GGDP!G98</f>
        <v>7.4899613809088647E-2</v>
      </c>
      <c r="BF98">
        <f t="shared" si="30"/>
        <v>1.0254514469793319</v>
      </c>
      <c r="BH98" s="16">
        <v>212.95431091828794</v>
      </c>
      <c r="BK98" s="14">
        <v>375</v>
      </c>
      <c r="BL98">
        <f t="shared" si="31"/>
        <v>162.04568908171206</v>
      </c>
      <c r="BM98" s="8">
        <f>BK98/GGDP!G98</f>
        <v>0.65681157389568079</v>
      </c>
      <c r="BO98">
        <f t="shared" si="32"/>
        <v>1.7609411069583378</v>
      </c>
    </row>
    <row r="99" spans="1:67" x14ac:dyDescent="0.35">
      <c r="A99">
        <v>92</v>
      </c>
      <c r="B99">
        <v>2091</v>
      </c>
      <c r="C99" s="15">
        <v>2.1642308533250405E-2</v>
      </c>
      <c r="D99" s="15">
        <v>0.10568992797637636</v>
      </c>
      <c r="E99" s="15">
        <v>4.7076751422945276E-2</v>
      </c>
      <c r="F99">
        <f t="shared" si="24"/>
        <v>0.17440898793257203</v>
      </c>
      <c r="G99" s="15">
        <v>0.54068309394962033</v>
      </c>
      <c r="Y99" s="16">
        <v>8.5536244888240702</v>
      </c>
      <c r="Z99" s="16">
        <v>41.771512256738475</v>
      </c>
      <c r="AA99" s="16">
        <v>18.606002830378792</v>
      </c>
      <c r="AB99" s="16">
        <v>213.69255252947133</v>
      </c>
      <c r="AC99">
        <f>Y99/GGDP!$G99</f>
        <v>1.4784845453769957E-2</v>
      </c>
      <c r="AD99">
        <f>Z99/GGDP!$G99</f>
        <v>7.2201597567564002E-2</v>
      </c>
      <c r="AE99">
        <f>AA99/GGDP!$G99</f>
        <v>3.2160270388181963E-2</v>
      </c>
      <c r="AF99">
        <f>AB99/GGDP!$G99</f>
        <v>0.36936521680345585</v>
      </c>
      <c r="AI99">
        <v>2091</v>
      </c>
      <c r="AJ99" s="16">
        <v>8.5536244888240702</v>
      </c>
      <c r="AK99" s="5">
        <f>AJ99/GGDP!G99</f>
        <v>1.4784845453769957E-2</v>
      </c>
      <c r="AM99" s="14">
        <v>17.133863074474917</v>
      </c>
      <c r="AN99" s="4">
        <f t="shared" si="25"/>
        <v>8.5802385856508465</v>
      </c>
      <c r="AO99" s="6">
        <f>AM99/GGDP!G99</f>
        <v>2.9615693079951114E-2</v>
      </c>
      <c r="AP99" s="13">
        <f t="shared" si="26"/>
        <v>2.0031114408706565</v>
      </c>
      <c r="AQ99" s="16">
        <v>18.606002830378792</v>
      </c>
      <c r="AR99" s="6">
        <f>AQ99/GGDP!G99</f>
        <v>3.2160270388181963E-2</v>
      </c>
      <c r="AT99">
        <v>2091</v>
      </c>
      <c r="AU99" s="14">
        <v>43.905524128341987</v>
      </c>
      <c r="AV99">
        <f t="shared" si="27"/>
        <v>25.299521297963196</v>
      </c>
      <c r="AW99" s="6">
        <f>AU99/GGDP!G99</f>
        <v>7.5890213517374752E-2</v>
      </c>
      <c r="AX99">
        <f t="shared" si="28"/>
        <v>2.3597504809929202</v>
      </c>
      <c r="AY99" s="16">
        <v>41.771512256738475</v>
      </c>
      <c r="AZ99" s="8">
        <f>AY99/GGDP!G99</f>
        <v>7.2201597567564002E-2</v>
      </c>
      <c r="BB99">
        <v>2091</v>
      </c>
      <c r="BC99" s="14">
        <v>42.834657686187363</v>
      </c>
      <c r="BD99">
        <f t="shared" si="29"/>
        <v>1.0631454294488876</v>
      </c>
      <c r="BE99" s="4">
        <f>BC99/GGDP!G99</f>
        <v>7.4039232699877916E-2</v>
      </c>
      <c r="BF99">
        <f t="shared" si="30"/>
        <v>1.0254514469793319</v>
      </c>
      <c r="BH99" s="16">
        <v>213.69255252947133</v>
      </c>
      <c r="BK99" s="14">
        <v>376.3</v>
      </c>
      <c r="BL99">
        <f t="shared" si="31"/>
        <v>162.60744747052868</v>
      </c>
      <c r="BM99" s="8">
        <f>BK99/GGDP!G99</f>
        <v>0.65043039374978395</v>
      </c>
      <c r="BO99">
        <f t="shared" si="32"/>
        <v>1.7609411069583378</v>
      </c>
    </row>
    <row r="100" spans="1:67" x14ac:dyDescent="0.35">
      <c r="A100">
        <v>93</v>
      </c>
      <c r="B100">
        <v>2092</v>
      </c>
      <c r="C100" s="15">
        <v>2.1603831626165273E-2</v>
      </c>
      <c r="D100" s="15">
        <v>0.10550202650864088</v>
      </c>
      <c r="E100" s="15">
        <v>4.6993055740130865E-2</v>
      </c>
      <c r="F100">
        <f t="shared" si="24"/>
        <v>0.17409891387493703</v>
      </c>
      <c r="G100" s="15">
        <v>0.54068273995914173</v>
      </c>
      <c r="Y100" s="16">
        <v>8.5679205746972471</v>
      </c>
      <c r="Z100" s="16">
        <v>41.841327003347352</v>
      </c>
      <c r="AA100" s="16">
        <v>18.637099941850916</v>
      </c>
      <c r="AB100" s="16">
        <v>214.43079414065474</v>
      </c>
      <c r="AC100">
        <f>Y100/GGDP!$G100</f>
        <v>1.4615787132081075E-2</v>
      </c>
      <c r="AD100">
        <f>Z100/GGDP!$G100</f>
        <v>7.137600348569173E-2</v>
      </c>
      <c r="AE100">
        <f>AA100/GGDP!$G100</f>
        <v>3.179253158740198E-2</v>
      </c>
      <c r="AF100">
        <f>AB100/GGDP!$G100</f>
        <v>0.36579177110703454</v>
      </c>
      <c r="AI100">
        <v>2092</v>
      </c>
      <c r="AJ100" s="16">
        <v>8.5679205746972471</v>
      </c>
      <c r="AK100" s="5">
        <f>AJ100/GGDP!G100</f>
        <v>1.4615787132081075E-2</v>
      </c>
      <c r="AM100" s="14">
        <v>17.162499727647145</v>
      </c>
      <c r="AN100" s="4">
        <f t="shared" si="25"/>
        <v>8.5945791529498976</v>
      </c>
      <c r="AO100" s="6">
        <f>AM100/GGDP!G100</f>
        <v>2.9277050421601718E-2</v>
      </c>
      <c r="AP100" s="13">
        <f t="shared" si="26"/>
        <v>2.0031114408706565</v>
      </c>
      <c r="AQ100" s="16">
        <v>18.637099941850916</v>
      </c>
      <c r="AR100" s="6">
        <f>AQ100/GGDP!G100</f>
        <v>3.179253158740198E-2</v>
      </c>
      <c r="AT100">
        <v>2092</v>
      </c>
      <c r="AU100" s="14">
        <v>43.978905552095824</v>
      </c>
      <c r="AV100">
        <f t="shared" si="27"/>
        <v>25.341805610244908</v>
      </c>
      <c r="AW100" s="6">
        <f>AU100/GGDP!G100</f>
        <v>7.5022441705354437E-2</v>
      </c>
      <c r="AX100">
        <f t="shared" si="28"/>
        <v>2.3597504809929202</v>
      </c>
      <c r="AY100" s="16">
        <v>41.841327003347352</v>
      </c>
      <c r="AZ100" s="8">
        <f>AY100/GGDP!G100</f>
        <v>7.137600348569173E-2</v>
      </c>
      <c r="BB100">
        <v>2092</v>
      </c>
      <c r="BC100" s="14">
        <v>42.906249319117933</v>
      </c>
      <c r="BD100">
        <f t="shared" si="29"/>
        <v>1.0649223157705805</v>
      </c>
      <c r="BE100" s="4">
        <f>BC100/GGDP!G100</f>
        <v>7.3192626054004423E-2</v>
      </c>
      <c r="BF100">
        <f t="shared" si="30"/>
        <v>1.0254514469793319</v>
      </c>
      <c r="BH100" s="16">
        <v>214.43079414065474</v>
      </c>
      <c r="BK100" s="14">
        <v>377.6</v>
      </c>
      <c r="BL100">
        <f t="shared" si="31"/>
        <v>163.16920585934528</v>
      </c>
      <c r="BM100" s="8">
        <f>BK100/GGDP!G100</f>
        <v>0.64413776632947239</v>
      </c>
      <c r="BO100">
        <f t="shared" si="32"/>
        <v>1.7609411069583378</v>
      </c>
    </row>
    <row r="101" spans="1:67" x14ac:dyDescent="0.35">
      <c r="A101">
        <v>94</v>
      </c>
      <c r="B101">
        <v>2093</v>
      </c>
      <c r="C101" s="15">
        <v>2.1565678837096473E-2</v>
      </c>
      <c r="D101" s="15">
        <v>0.10531570786695883</v>
      </c>
      <c r="E101" s="15">
        <v>4.6910065084844507E-2</v>
      </c>
      <c r="F101">
        <f t="shared" si="24"/>
        <v>0.17379145178889982</v>
      </c>
      <c r="G101" s="15">
        <v>0.54068238839819349</v>
      </c>
      <c r="Y101" s="16">
        <v>8.5822405543094522</v>
      </c>
      <c r="Z101" s="16">
        <v>41.911258434715315</v>
      </c>
      <c r="AA101" s="16">
        <v>18.668249027427887</v>
      </c>
      <c r="AB101" s="16">
        <v>215.16903575183815</v>
      </c>
      <c r="AC101">
        <f>Y101/GGDP!$G101</f>
        <v>1.4449432703610491E-2</v>
      </c>
      <c r="AD101">
        <f>Z101/GGDP!$G101</f>
        <v>7.0563613830651253E-2</v>
      </c>
      <c r="AE101">
        <f>AA101/GGDP!$G101</f>
        <v>3.143067434536221E-2</v>
      </c>
      <c r="AF101">
        <f>AB101/GGDP!$G101</f>
        <v>0.36226792785897488</v>
      </c>
      <c r="AI101">
        <v>2093</v>
      </c>
      <c r="AJ101" s="16">
        <v>8.5822405543094522</v>
      </c>
      <c r="AK101" s="5">
        <f>AJ101/GGDP!G101</f>
        <v>1.4449432703610491E-2</v>
      </c>
      <c r="AM101" s="14">
        <v>17.191184242641388</v>
      </c>
      <c r="AN101" s="4">
        <f t="shared" si="25"/>
        <v>8.6089436883319355</v>
      </c>
      <c r="AO101" s="6">
        <f>AM101/GGDP!G101</f>
        <v>2.8943823962692797E-2</v>
      </c>
      <c r="AP101" s="13">
        <f t="shared" si="26"/>
        <v>2.0031114408706565</v>
      </c>
      <c r="AQ101" s="16">
        <v>18.668249027427887</v>
      </c>
      <c r="AR101" s="6">
        <f>AQ101/GGDP!G101</f>
        <v>3.143067434536221E-2</v>
      </c>
      <c r="AT101">
        <v>2093</v>
      </c>
      <c r="AU101" s="14">
        <v>44.052409621768568</v>
      </c>
      <c r="AV101">
        <f t="shared" si="27"/>
        <v>25.384160594340681</v>
      </c>
      <c r="AW101" s="6">
        <f>AU101/GGDP!G101</f>
        <v>7.4168548904400305E-2</v>
      </c>
      <c r="AX101">
        <f t="shared" si="28"/>
        <v>2.3597504809929202</v>
      </c>
      <c r="AY101" s="16">
        <v>41.911258434715315</v>
      </c>
      <c r="AZ101" s="8">
        <f>AY101/GGDP!G101</f>
        <v>7.0563613830651253E-2</v>
      </c>
      <c r="BB101">
        <v>2093</v>
      </c>
      <c r="BC101" s="14">
        <v>42.977960606603546</v>
      </c>
      <c r="BD101">
        <f t="shared" si="29"/>
        <v>1.066702171888231</v>
      </c>
      <c r="BE101" s="4">
        <f>BC101/GGDP!G101</f>
        <v>7.2359559906732124E-2</v>
      </c>
      <c r="BF101">
        <f t="shared" si="30"/>
        <v>1.0254514469793319</v>
      </c>
      <c r="BH101" s="16">
        <v>215.16903575183815</v>
      </c>
      <c r="BK101" s="14">
        <v>378.90000000000003</v>
      </c>
      <c r="BL101">
        <f t="shared" si="31"/>
        <v>163.73096424816188</v>
      </c>
      <c r="BM101" s="8">
        <f>BK101/GGDP!G101</f>
        <v>0.63793248589948648</v>
      </c>
      <c r="BO101">
        <f t="shared" si="32"/>
        <v>1.7609411069583378</v>
      </c>
    </row>
    <row r="102" spans="1:67" x14ac:dyDescent="0.35">
      <c r="A102">
        <v>95</v>
      </c>
      <c r="B102">
        <v>2094</v>
      </c>
      <c r="C102" s="15">
        <v>2.1527846940699657E-2</v>
      </c>
      <c r="D102" s="15">
        <v>0.10513095630040362</v>
      </c>
      <c r="E102" s="15">
        <v>4.682777244125727E-2</v>
      </c>
      <c r="F102">
        <f t="shared" si="24"/>
        <v>0.17348657568236053</v>
      </c>
      <c r="G102" s="15">
        <v>0.54068203924184943</v>
      </c>
      <c r="Y102" s="16">
        <v>8.5965844675954486</v>
      </c>
      <c r="Z102" s="16">
        <v>41.981306745863229</v>
      </c>
      <c r="AA102" s="16">
        <v>18.699450173976537</v>
      </c>
      <c r="AB102" s="16">
        <v>215.90727736302156</v>
      </c>
      <c r="AC102">
        <f>Y102/GGDP!$G102</f>
        <v>1.4286210768098263E-2</v>
      </c>
      <c r="AD102">
        <f>Z102/GGDP!$G102</f>
        <v>6.9766521663614231E-2</v>
      </c>
      <c r="AE102">
        <f>AA102/GGDP!$G102</f>
        <v>3.1075630960176383E-2</v>
      </c>
      <c r="AF102">
        <f>AB102/GGDP!$G102</f>
        <v>0.35880492798055896</v>
      </c>
      <c r="AI102">
        <v>2094</v>
      </c>
      <c r="AJ102" s="16">
        <v>8.5965844675954486</v>
      </c>
      <c r="AK102" s="5">
        <f>AJ102/GGDP!G102</f>
        <v>1.4286210768098263E-2</v>
      </c>
      <c r="AM102" s="14">
        <v>17.219916699451424</v>
      </c>
      <c r="AN102" s="4">
        <f t="shared" si="25"/>
        <v>8.6233322318559757</v>
      </c>
      <c r="AO102" s="6">
        <f>AM102/GGDP!G102</f>
        <v>2.8616872236267198E-2</v>
      </c>
      <c r="AP102" s="13">
        <f t="shared" si="26"/>
        <v>2.0031114408706565</v>
      </c>
      <c r="AQ102" s="16">
        <v>18.699450173976537</v>
      </c>
      <c r="AR102" s="6">
        <f>AQ102/GGDP!G102</f>
        <v>3.1075630960176383E-2</v>
      </c>
      <c r="AT102">
        <v>2094</v>
      </c>
      <c r="AU102" s="14">
        <v>44.126036542344281</v>
      </c>
      <c r="AV102">
        <f t="shared" si="27"/>
        <v>25.426586368367744</v>
      </c>
      <c r="AW102" s="6">
        <f>AU102/GGDP!G102</f>
        <v>7.3330735105434711E-2</v>
      </c>
      <c r="AX102">
        <f t="shared" si="28"/>
        <v>2.3597504809929202</v>
      </c>
      <c r="AY102" s="16">
        <v>41.981306745863229</v>
      </c>
      <c r="AZ102" s="8">
        <f>AY102/GGDP!G102</f>
        <v>6.9766521663614231E-2</v>
      </c>
      <c r="BB102">
        <v>2094</v>
      </c>
      <c r="BC102" s="14">
        <v>43.049791748628635</v>
      </c>
      <c r="BD102">
        <f t="shared" si="29"/>
        <v>1.0684850027654065</v>
      </c>
      <c r="BE102" s="4">
        <f>BC102/GGDP!G102</f>
        <v>7.1542180590668122E-2</v>
      </c>
      <c r="BF102">
        <f t="shared" si="30"/>
        <v>1.0254514469793319</v>
      </c>
      <c r="BH102" s="16">
        <v>215.90727736302156</v>
      </c>
      <c r="BK102" s="14">
        <v>380.20000000000005</v>
      </c>
      <c r="BL102">
        <f t="shared" si="31"/>
        <v>164.29272263697848</v>
      </c>
      <c r="BM102" s="8">
        <f>BK102/GGDP!G102</f>
        <v>0.63183434706019215</v>
      </c>
      <c r="BO102">
        <f t="shared" si="32"/>
        <v>1.7609411069583378</v>
      </c>
    </row>
    <row r="103" spans="1:67" x14ac:dyDescent="0.35">
      <c r="A103">
        <v>96</v>
      </c>
      <c r="B103">
        <v>2095</v>
      </c>
      <c r="C103" s="15">
        <v>2.1490332755768018E-2</v>
      </c>
      <c r="D103" s="15">
        <v>0.10494775627359385</v>
      </c>
      <c r="E103" s="15">
        <v>4.6746170889549063E-2</v>
      </c>
      <c r="F103">
        <f t="shared" si="24"/>
        <v>0.17318425991891095</v>
      </c>
      <c r="G103" s="15">
        <v>0.54068169246552311</v>
      </c>
      <c r="Y103" s="16">
        <v>8.6109523545567388</v>
      </c>
      <c r="Z103" s="16">
        <v>42.051472132137924</v>
      </c>
      <c r="AA103" s="16">
        <v>18.730703468508889</v>
      </c>
      <c r="AB103" s="16">
        <v>216.64551897420495</v>
      </c>
      <c r="AC103">
        <f>Y103/GGDP!$G103</f>
        <v>1.41253462944452E-2</v>
      </c>
      <c r="AD103">
        <f>Z103/GGDP!$G103</f>
        <v>6.8980942130440648E-2</v>
      </c>
      <c r="AE103">
        <f>AA103/GGDP!$G103</f>
        <v>3.0725715569805103E-2</v>
      </c>
      <c r="AF103">
        <f>AB103/GGDP!$G103</f>
        <v>0.35538380107643402</v>
      </c>
      <c r="AI103">
        <v>2095</v>
      </c>
      <c r="AJ103" s="16">
        <v>8.6109523545567388</v>
      </c>
      <c r="AK103" s="5">
        <f>AJ103/GGDP!G103</f>
        <v>1.41253462944452E-2</v>
      </c>
      <c r="AM103" s="14">
        <v>17.248697178204722</v>
      </c>
      <c r="AN103" s="4">
        <f t="shared" si="25"/>
        <v>8.6377448236479832</v>
      </c>
      <c r="AO103" s="6">
        <f>AM103/GGDP!G103</f>
        <v>2.8294642768663114E-2</v>
      </c>
      <c r="AP103" s="13">
        <f t="shared" si="26"/>
        <v>2.0031114408706565</v>
      </c>
      <c r="AQ103" s="16">
        <v>18.730703468508889</v>
      </c>
      <c r="AR103" s="6">
        <f>AQ103/GGDP!G103</f>
        <v>3.0725715569805103E-2</v>
      </c>
      <c r="AT103">
        <v>2095</v>
      </c>
      <c r="AU103" s="14">
        <v>44.199786519149605</v>
      </c>
      <c r="AV103">
        <f t="shared" si="27"/>
        <v>25.469083050640716</v>
      </c>
      <c r="AW103" s="6">
        <f>AU103/GGDP!G103</f>
        <v>7.2505022094699237E-2</v>
      </c>
      <c r="AX103">
        <f t="shared" si="28"/>
        <v>2.3597504809929202</v>
      </c>
      <c r="AY103" s="16">
        <v>42.051472132137924</v>
      </c>
      <c r="AZ103" s="8">
        <f>AY103/GGDP!G103</f>
        <v>6.8980942130440648E-2</v>
      </c>
      <c r="BB103">
        <v>2095</v>
      </c>
      <c r="BC103" s="14">
        <v>43.121742945511883</v>
      </c>
      <c r="BD103">
        <f t="shared" si="29"/>
        <v>1.0702708133739591</v>
      </c>
      <c r="BE103" s="4">
        <f>BC103/GGDP!G103</f>
        <v>7.073660692165791E-2</v>
      </c>
      <c r="BF103">
        <f t="shared" si="30"/>
        <v>1.0254514469793319</v>
      </c>
      <c r="BH103" s="16">
        <v>216.64551897420495</v>
      </c>
      <c r="BK103" s="14">
        <v>381.50000000000006</v>
      </c>
      <c r="BL103">
        <f t="shared" si="31"/>
        <v>164.85448102579511</v>
      </c>
      <c r="BM103" s="8">
        <f>BK103/GGDP!G103</f>
        <v>0.62580994406259749</v>
      </c>
      <c r="BO103">
        <f t="shared" si="32"/>
        <v>1.7609411069583378</v>
      </c>
    </row>
    <row r="104" spans="1:67" x14ac:dyDescent="0.35">
      <c r="A104">
        <v>97</v>
      </c>
      <c r="B104">
        <v>2096</v>
      </c>
      <c r="C104" s="15">
        <v>2.1453133144483032E-2</v>
      </c>
      <c r="D104" s="15">
        <v>0.10476609246303412</v>
      </c>
      <c r="E104" s="15">
        <v>4.6665253604278742E-2</v>
      </c>
      <c r="F104">
        <f t="shared" si="24"/>
        <v>0.17288447921179589</v>
      </c>
      <c r="G104" s="15">
        <v>0.54068134804496226</v>
      </c>
      <c r="Y104" s="16">
        <v>8.6253442552616857</v>
      </c>
      <c r="Z104" s="16">
        <v>42.121754789212702</v>
      </c>
      <c r="AA104" s="16">
        <v>18.762008998182381</v>
      </c>
      <c r="AB104" s="16">
        <v>217.38376058538836</v>
      </c>
      <c r="AC104">
        <f>Y104/GGDP!$G104</f>
        <v>1.396749025190952E-2</v>
      </c>
      <c r="AD104">
        <f>Z104/GGDP!$G104</f>
        <v>6.8210054230908146E-2</v>
      </c>
      <c r="AE104">
        <f>AA104/GGDP!$G104</f>
        <v>3.0382344174667435E-2</v>
      </c>
      <c r="AF104">
        <f>AB104/GGDP!$G104</f>
        <v>0.35202137642768511</v>
      </c>
      <c r="AI104">
        <v>2096</v>
      </c>
      <c r="AJ104" s="16">
        <v>8.6253442552616857</v>
      </c>
      <c r="AK104" s="5">
        <f>AJ104/GGDP!G104</f>
        <v>1.396749025190952E-2</v>
      </c>
      <c r="AM104" s="14">
        <v>17.277525759162675</v>
      </c>
      <c r="AN104" s="4">
        <f t="shared" si="25"/>
        <v>8.6521815039009891</v>
      </c>
      <c r="AO104" s="6">
        <f>AM104/GGDP!G104</f>
        <v>2.7978439523849329E-2</v>
      </c>
      <c r="AP104" s="13">
        <f t="shared" si="26"/>
        <v>2.0031114408706565</v>
      </c>
      <c r="AQ104" s="16">
        <v>18.762008998182381</v>
      </c>
      <c r="AR104" s="6">
        <f>AQ104/GGDP!G104</f>
        <v>3.0382344174667435E-2</v>
      </c>
      <c r="AT104">
        <v>2096</v>
      </c>
      <c r="AU104" s="14">
        <v>44.273659757854368</v>
      </c>
      <c r="AV104">
        <f t="shared" si="27"/>
        <v>25.511650759671987</v>
      </c>
      <c r="AW104" s="6">
        <f>AU104/GGDP!G104</f>
        <v>7.1694751279863925E-2</v>
      </c>
      <c r="AX104">
        <f t="shared" si="28"/>
        <v>2.3597504809929202</v>
      </c>
      <c r="AY104" s="16">
        <v>42.121754789212702</v>
      </c>
      <c r="AZ104" s="8">
        <f>AY104/GGDP!G104</f>
        <v>6.8210054230908146E-2</v>
      </c>
      <c r="BB104">
        <v>2096</v>
      </c>
      <c r="BC104" s="14">
        <v>43.19381439790677</v>
      </c>
      <c r="BD104">
        <f t="shared" si="29"/>
        <v>1.0720596086940688</v>
      </c>
      <c r="BE104" s="4">
        <f>BC104/GGDP!G104</f>
        <v>6.994609880962345E-2</v>
      </c>
      <c r="BF104">
        <f t="shared" si="30"/>
        <v>1.0254514469793319</v>
      </c>
      <c r="BH104" s="16">
        <v>217.38376058538836</v>
      </c>
      <c r="BK104" s="14">
        <v>382.80000000000007</v>
      </c>
      <c r="BL104">
        <f t="shared" si="31"/>
        <v>165.41623941461171</v>
      </c>
      <c r="BM104" s="8">
        <f>BK104/GGDP!G104</f>
        <v>0.61988891227956555</v>
      </c>
      <c r="BO104">
        <f t="shared" si="32"/>
        <v>1.7609411069583378</v>
      </c>
    </row>
    <row r="105" spans="1:67" x14ac:dyDescent="0.35">
      <c r="A105">
        <v>98</v>
      </c>
      <c r="B105">
        <v>2097</v>
      </c>
      <c r="C105" s="15">
        <v>2.1416245011680296E-2</v>
      </c>
      <c r="D105" s="15">
        <v>0.10458594975353</v>
      </c>
      <c r="E105" s="15">
        <v>4.6585013852787217E-2</v>
      </c>
      <c r="F105">
        <f t="shared" si="24"/>
        <v>0.17258720861799751</v>
      </c>
      <c r="G105" s="15">
        <v>0.54068100595624269</v>
      </c>
      <c r="Y105" s="16">
        <v>8.6397602098456208</v>
      </c>
      <c r="Z105" s="16">
        <v>42.19215491308794</v>
      </c>
      <c r="AA105" s="16">
        <v>18.793366850300131</v>
      </c>
      <c r="AB105" s="16">
        <v>218.12200219657177</v>
      </c>
      <c r="AC105">
        <f>Y105/GGDP!$G105</f>
        <v>1.3812124648045819E-2</v>
      </c>
      <c r="AD105">
        <f>Z105/GGDP!$G105</f>
        <v>6.7451328355748727E-2</v>
      </c>
      <c r="AE105">
        <f>AA105/GGDP!$G105</f>
        <v>3.0044390027976934E-2</v>
      </c>
      <c r="AF105">
        <f>AB105/GGDP!$G105</f>
        <v>0.34870508088721669</v>
      </c>
      <c r="AI105">
        <v>2097</v>
      </c>
      <c r="AJ105" s="16">
        <v>8.6397602098456208</v>
      </c>
      <c r="AK105" s="5">
        <f>AJ105/GGDP!G105</f>
        <v>1.3812124648045819E-2</v>
      </c>
      <c r="AM105" s="14">
        <v>17.306402522720827</v>
      </c>
      <c r="AN105" s="4">
        <f t="shared" si="25"/>
        <v>8.6666423128752061</v>
      </c>
      <c r="AO105" s="6">
        <f>AM105/GGDP!G105</f>
        <v>2.7667224905232171E-2</v>
      </c>
      <c r="AP105" s="13">
        <f t="shared" si="26"/>
        <v>2.0031114408706565</v>
      </c>
      <c r="AQ105" s="16">
        <v>18.793366850300131</v>
      </c>
      <c r="AR105" s="6">
        <f>AQ105/GGDP!G105</f>
        <v>3.0044390027976934E-2</v>
      </c>
      <c r="AT105">
        <v>2097</v>
      </c>
      <c r="AU105" s="14">
        <v>44.347656464472138</v>
      </c>
      <c r="AV105">
        <f t="shared" si="27"/>
        <v>25.554289614172006</v>
      </c>
      <c r="AW105" s="6">
        <f>AU105/GGDP!G105</f>
        <v>7.0897263819657469E-2</v>
      </c>
      <c r="AX105">
        <f t="shared" si="28"/>
        <v>2.3597504809929202</v>
      </c>
      <c r="AY105" s="16">
        <v>42.19215491308794</v>
      </c>
      <c r="AZ105" s="8">
        <f>AY105/GGDP!G105</f>
        <v>6.7451328355748727E-2</v>
      </c>
      <c r="BB105">
        <v>2097</v>
      </c>
      <c r="BC105" s="14">
        <v>43.266006306802154</v>
      </c>
      <c r="BD105">
        <f t="shared" si="29"/>
        <v>1.0738513937142145</v>
      </c>
      <c r="BE105" s="4">
        <f>BC105/GGDP!G105</f>
        <v>6.916806226308056E-2</v>
      </c>
      <c r="BF105">
        <f t="shared" si="30"/>
        <v>1.0254514469793319</v>
      </c>
      <c r="BH105" s="16">
        <v>218.12200219657177</v>
      </c>
      <c r="BK105" s="14">
        <v>384.10000000000008</v>
      </c>
      <c r="BL105">
        <f t="shared" si="31"/>
        <v>165.97799780342831</v>
      </c>
      <c r="BM105" s="8">
        <f>BK105/GGDP!G105</f>
        <v>0.61404911113953209</v>
      </c>
      <c r="BO105">
        <f t="shared" si="32"/>
        <v>1.7609411069583378</v>
      </c>
    </row>
    <row r="106" spans="1:67" x14ac:dyDescent="0.35">
      <c r="A106">
        <v>99</v>
      </c>
      <c r="B106">
        <v>2098</v>
      </c>
      <c r="C106" s="15">
        <v>2.1379665304130328E-2</v>
      </c>
      <c r="D106" s="15">
        <v>0.1044073132346756</v>
      </c>
      <c r="E106" s="15">
        <v>4.6505444993633016E-2</v>
      </c>
      <c r="F106">
        <f t="shared" si="24"/>
        <v>0.17229242353243895</v>
      </c>
      <c r="G106" s="15">
        <v>0.5406806661757636</v>
      </c>
      <c r="Y106" s="16">
        <v>8.6542002585109525</v>
      </c>
      <c r="Z106" s="16">
        <v>42.262672700091564</v>
      </c>
      <c r="AA106" s="16">
        <v>18.824777112311168</v>
      </c>
      <c r="AB106" s="16">
        <v>218.86024380775518</v>
      </c>
      <c r="AC106">
        <f>Y106/GGDP!$G106</f>
        <v>1.3659638011413211E-2</v>
      </c>
      <c r="AD106">
        <f>Z106/GGDP!$G106</f>
        <v>6.6706661879051027E-2</v>
      </c>
      <c r="AE106">
        <f>AA106/GGDP!$G106</f>
        <v>2.9712698264270424E-2</v>
      </c>
      <c r="AF106">
        <f>AB106/GGDP!$G106</f>
        <v>0.34544517300295979</v>
      </c>
      <c r="AI106">
        <v>2098</v>
      </c>
      <c r="AJ106" s="16">
        <v>8.6542002585109525</v>
      </c>
      <c r="AK106" s="5">
        <f>AJ106/GGDP!G106</f>
        <v>1.3659638011413211E-2</v>
      </c>
      <c r="AM106" s="14">
        <v>17.335327549409083</v>
      </c>
      <c r="AN106" s="4">
        <f t="shared" si="25"/>
        <v>8.6811272908981305</v>
      </c>
      <c r="AO106" s="6">
        <f>AM106/GGDP!G106</f>
        <v>2.7361777178813506E-2</v>
      </c>
      <c r="AP106" s="13">
        <f t="shared" si="26"/>
        <v>2.0031114408706565</v>
      </c>
      <c r="AQ106" s="16">
        <v>18.824777112311168</v>
      </c>
      <c r="AR106" s="6">
        <f>AQ106/GGDP!G106</f>
        <v>2.9712698264270424E-2</v>
      </c>
      <c r="AT106">
        <v>2098</v>
      </c>
      <c r="AU106" s="14">
        <v>44.421776845360789</v>
      </c>
      <c r="AV106">
        <f t="shared" si="27"/>
        <v>25.596999733049621</v>
      </c>
      <c r="AW106" s="6">
        <f>AU106/GGDP!G106</f>
        <v>7.0114554020709624E-2</v>
      </c>
      <c r="AX106">
        <f t="shared" si="28"/>
        <v>2.3597504809929202</v>
      </c>
      <c r="AY106" s="16">
        <v>42.262672700091564</v>
      </c>
      <c r="AZ106" s="8">
        <f>AY106/GGDP!G106</f>
        <v>6.6706661879051027E-2</v>
      </c>
      <c r="BB106">
        <v>2098</v>
      </c>
      <c r="BC106" s="14">
        <v>43.338318873522802</v>
      </c>
      <c r="BD106">
        <f t="shared" si="29"/>
        <v>1.0756461734312381</v>
      </c>
      <c r="BE106" s="4">
        <f>BC106/GGDP!G106</f>
        <v>6.8404442947033905E-2</v>
      </c>
      <c r="BF106">
        <f t="shared" si="30"/>
        <v>1.0254514469793319</v>
      </c>
      <c r="BH106" s="16">
        <v>218.86024380775518</v>
      </c>
      <c r="BK106" s="14">
        <v>385.40000000000009</v>
      </c>
      <c r="BL106">
        <f t="shared" si="31"/>
        <v>166.53975619224491</v>
      </c>
      <c r="BM106" s="8">
        <f>BK106/GGDP!G106</f>
        <v>0.60830860534124653</v>
      </c>
      <c r="BO106">
        <f t="shared" si="32"/>
        <v>1.7609411069583378</v>
      </c>
    </row>
    <row r="107" spans="1:67" x14ac:dyDescent="0.35">
      <c r="A107">
        <v>100</v>
      </c>
      <c r="B107">
        <v>2099</v>
      </c>
      <c r="C107" s="15">
        <v>2.1343391009833793E-2</v>
      </c>
      <c r="D107" s="15">
        <v>0.10423016819741192</v>
      </c>
      <c r="E107" s="15">
        <v>4.6426540475059258E-2</v>
      </c>
      <c r="F107">
        <f t="shared" si="24"/>
        <v>0.17200009968230498</v>
      </c>
      <c r="G107" s="15">
        <v>0.54068032868024096</v>
      </c>
      <c r="Y107" s="16">
        <v>8.6686644415272855</v>
      </c>
      <c r="Z107" s="16">
        <v>42.33330834687964</v>
      </c>
      <c r="AA107" s="16">
        <v>18.856239871810676</v>
      </c>
      <c r="AB107" s="16">
        <v>219.59848541893857</v>
      </c>
      <c r="AC107">
        <f>Y107/GGDP!$G107</f>
        <v>1.3509957829856286E-2</v>
      </c>
      <c r="AD107">
        <f>Z107/GGDP!$G107</f>
        <v>6.5975700688661487E-2</v>
      </c>
      <c r="AE107">
        <f>AA107/GGDP!$G107</f>
        <v>2.9387111153760893E-2</v>
      </c>
      <c r="AF107">
        <f>AB107/GGDP!$G107</f>
        <v>0.34224029520601351</v>
      </c>
      <c r="AI107">
        <v>2099</v>
      </c>
      <c r="AJ107" s="16">
        <v>8.6686644415272855</v>
      </c>
      <c r="AK107" s="5">
        <f>AJ107/GGDP!G107</f>
        <v>1.3509957829856286E-2</v>
      </c>
      <c r="AM107" s="14">
        <v>17.364300919891946</v>
      </c>
      <c r="AN107" s="4">
        <f t="shared" si="25"/>
        <v>8.6956364783646602</v>
      </c>
      <c r="AO107" s="6">
        <f>AM107/GGDP!G107</f>
        <v>2.7061951094665231E-2</v>
      </c>
      <c r="AP107" s="13">
        <f t="shared" si="26"/>
        <v>2.0031114408706565</v>
      </c>
      <c r="AQ107" s="16">
        <v>18.856239871810676</v>
      </c>
      <c r="AR107" s="6">
        <f>AQ107/GGDP!G107</f>
        <v>2.9387111153760893E-2</v>
      </c>
      <c r="AT107">
        <v>2099</v>
      </c>
      <c r="AU107" s="14">
        <v>44.496021107223122</v>
      </c>
      <c r="AV107">
        <f t="shared" si="27"/>
        <v>25.639781235412446</v>
      </c>
      <c r="AW107" s="6">
        <f>AU107/GGDP!G107</f>
        <v>6.9346249680079672E-2</v>
      </c>
      <c r="AX107">
        <f t="shared" si="28"/>
        <v>2.3597504809929202</v>
      </c>
      <c r="AY107" s="16">
        <v>42.33330834687964</v>
      </c>
      <c r="AZ107" s="8">
        <f>AY107/GGDP!G107</f>
        <v>6.5975700688661487E-2</v>
      </c>
      <c r="BB107">
        <v>2099</v>
      </c>
      <c r="BC107" s="14">
        <v>43.410752299729957</v>
      </c>
      <c r="BD107">
        <f t="shared" si="29"/>
        <v>1.0774439528503166</v>
      </c>
      <c r="BE107" s="4">
        <f>BC107/GGDP!G107</f>
        <v>6.7654877736663219E-2</v>
      </c>
      <c r="BF107">
        <f t="shared" si="30"/>
        <v>1.0254514469793319</v>
      </c>
      <c r="BH107" s="16">
        <v>219.59848541893857</v>
      </c>
      <c r="BK107" s="14">
        <v>386.7000000000001</v>
      </c>
      <c r="BL107">
        <f t="shared" si="31"/>
        <v>167.10151458106154</v>
      </c>
      <c r="BM107" s="8">
        <f>BK107/GGDP!G107</f>
        <v>0.60266500428582581</v>
      </c>
      <c r="BO107">
        <f t="shared" si="32"/>
        <v>1.7609411069583378</v>
      </c>
    </row>
    <row r="108" spans="1:67" x14ac:dyDescent="0.35">
      <c r="A108">
        <v>101</v>
      </c>
      <c r="B108">
        <v>2100</v>
      </c>
      <c r="C108" s="15">
        <v>2.1307419157330972E-2</v>
      </c>
      <c r="D108" s="15">
        <v>0.10405450013065468</v>
      </c>
      <c r="E108" s="15">
        <v>4.6348293833491594E-2</v>
      </c>
      <c r="F108">
        <f t="shared" si="24"/>
        <v>0.17171021312147725</v>
      </c>
      <c r="G108" s="15">
        <v>0.54067999344670348</v>
      </c>
      <c r="Y108" s="16">
        <v>8.6831527992315234</v>
      </c>
      <c r="Z108" s="16">
        <v>42.404062050436927</v>
      </c>
      <c r="AA108" s="16">
        <v>18.887755216540249</v>
      </c>
      <c r="AB108" s="16">
        <v>220.33672703012192</v>
      </c>
      <c r="AC108">
        <f>Y108/GGDP!$G108</f>
        <v>1.3362602605733251E-2</v>
      </c>
      <c r="AD108">
        <f>Z108/GGDP!$G108</f>
        <v>6.5256093397203688E-2</v>
      </c>
      <c r="AE108">
        <f>AA108/GGDP!$G108</f>
        <v>2.9066581333836432E-2</v>
      </c>
      <c r="AF108">
        <f>AB108/GGDP!$G108</f>
        <v>0.33907869535729201</v>
      </c>
      <c r="AI108">
        <v>2100</v>
      </c>
      <c r="AJ108" s="16">
        <v>8.6831527992315234</v>
      </c>
      <c r="AK108" s="5">
        <f>AJ108/GGDP!G108</f>
        <v>1.3362602605733251E-2</v>
      </c>
      <c r="AM108" s="14">
        <v>17.393322714968733</v>
      </c>
      <c r="AN108" s="4">
        <f t="shared" si="25"/>
        <v>8.7101699157372092</v>
      </c>
      <c r="AO108" s="6">
        <f>AM108/GGDP!G108</f>
        <v>2.6766782159352326E-2</v>
      </c>
      <c r="AP108" s="13">
        <f t="shared" si="26"/>
        <v>2.0031114408706565</v>
      </c>
      <c r="AQ108" s="16">
        <v>18.887755216540249</v>
      </c>
      <c r="AR108" s="6">
        <f>AQ108/GGDP!G108</f>
        <v>2.9066581333836432E-2</v>
      </c>
      <c r="AT108">
        <v>2100</v>
      </c>
      <c r="AU108" s="14">
        <v>44.570389457107389</v>
      </c>
      <c r="AV108">
        <f t="shared" si="27"/>
        <v>25.68263424056714</v>
      </c>
      <c r="AW108" s="6">
        <f>AU108/GGDP!G108</f>
        <v>6.8589879283340344E-2</v>
      </c>
      <c r="AX108">
        <f t="shared" si="28"/>
        <v>2.3597504809929202</v>
      </c>
      <c r="AY108" s="16">
        <v>42.404062050436927</v>
      </c>
      <c r="AZ108" s="8">
        <f>AY108/GGDP!G108</f>
        <v>6.5256093397203688E-2</v>
      </c>
      <c r="BB108">
        <v>2100</v>
      </c>
      <c r="BC108" s="14">
        <v>43.483306787421924</v>
      </c>
      <c r="BD108">
        <f t="shared" si="29"/>
        <v>1.0792447369849967</v>
      </c>
      <c r="BE108" s="4">
        <f>BC108/GGDP!G108</f>
        <v>6.6916955398380953E-2</v>
      </c>
      <c r="BF108">
        <f t="shared" si="30"/>
        <v>1.0254514469793319</v>
      </c>
      <c r="BH108" s="16">
        <v>220.33672703012192</v>
      </c>
      <c r="BK108" s="14">
        <v>388</v>
      </c>
      <c r="BL108">
        <f t="shared" si="31"/>
        <v>167.66327296987808</v>
      </c>
      <c r="BM108" s="8">
        <f>BK108/GGDP!G108</f>
        <v>0.59709761314845888</v>
      </c>
      <c r="BO108">
        <f t="shared" si="32"/>
        <v>1.7609411069583378</v>
      </c>
    </row>
  </sheetData>
  <mergeCells count="15">
    <mergeCell ref="BB6:BE6"/>
    <mergeCell ref="BH6:BI6"/>
    <mergeCell ref="BK6:BM6"/>
    <mergeCell ref="AC6:AE6"/>
    <mergeCell ref="AI6:AK6"/>
    <mergeCell ref="AM6:AO6"/>
    <mergeCell ref="AQ6:AR6"/>
    <mergeCell ref="AT6:AW6"/>
    <mergeCell ref="AY6:AZ6"/>
    <mergeCell ref="Y6:AA6"/>
    <mergeCell ref="C6:G6"/>
    <mergeCell ref="H6:J6"/>
    <mergeCell ref="L6:O6"/>
    <mergeCell ref="Q6:S6"/>
    <mergeCell ref="U6:W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B53C-2767-4D31-B32D-8BEC943A2E29}">
  <dimension ref="A6:BU108"/>
  <sheetViews>
    <sheetView topLeftCell="AQ5" workbookViewId="0">
      <pane ySplit="3" topLeftCell="A8" activePane="bottomLeft" state="frozen"/>
      <selection activeCell="A5" sqref="A5"/>
      <selection pane="bottomLeft" activeCell="BO8" sqref="BO8"/>
    </sheetView>
  </sheetViews>
  <sheetFormatPr defaultRowHeight="14.5" x14ac:dyDescent="0.35"/>
  <cols>
    <col min="24" max="24" width="7.08984375" customWidth="1"/>
    <col min="36" max="36" width="9.453125" customWidth="1"/>
    <col min="37" max="37" width="10.81640625" customWidth="1"/>
    <col min="38" max="38" width="5.7265625" customWidth="1"/>
    <col min="40" max="40" width="10.08984375" bestFit="1" customWidth="1"/>
    <col min="41" max="41" width="11.81640625" bestFit="1" customWidth="1"/>
    <col min="42" max="42" width="8.36328125" customWidth="1"/>
    <col min="43" max="44" width="11.81640625" customWidth="1"/>
    <col min="45" max="45" width="5.54296875" customWidth="1"/>
    <col min="49" max="49" width="9.81640625" customWidth="1"/>
    <col min="50" max="50" width="5.1796875" customWidth="1"/>
    <col min="53" max="53" width="5.26953125" customWidth="1"/>
    <col min="57" max="57" width="11.08984375" customWidth="1"/>
    <col min="58" max="58" width="5.7265625" customWidth="1"/>
    <col min="61" max="61" width="10.08984375" customWidth="1"/>
    <col min="62" max="62" width="5.7265625" customWidth="1"/>
    <col min="65" max="65" width="9.81640625" customWidth="1"/>
    <col min="69" max="69" width="10" customWidth="1"/>
    <col min="70" max="70" width="9.54296875" customWidth="1"/>
  </cols>
  <sheetData>
    <row r="6" spans="1:73" s="2" customFormat="1" ht="30.5" customHeight="1" x14ac:dyDescent="0.35">
      <c r="C6" s="48" t="s">
        <v>51</v>
      </c>
      <c r="D6" s="48"/>
      <c r="E6" s="48"/>
      <c r="F6" s="48"/>
      <c r="G6" s="48"/>
      <c r="H6" s="48" t="s">
        <v>23</v>
      </c>
      <c r="I6" s="48"/>
      <c r="J6" s="48"/>
      <c r="L6" s="48" t="s">
        <v>24</v>
      </c>
      <c r="M6" s="48"/>
      <c r="N6" s="48"/>
      <c r="O6" s="48"/>
      <c r="Q6" s="48" t="s">
        <v>26</v>
      </c>
      <c r="R6" s="48"/>
      <c r="S6" s="48"/>
      <c r="U6" s="48" t="s">
        <v>27</v>
      </c>
      <c r="V6" s="48"/>
      <c r="W6" s="48"/>
      <c r="Y6" s="48" t="s">
        <v>28</v>
      </c>
      <c r="Z6" s="48"/>
      <c r="AA6" s="48"/>
      <c r="AC6" s="48" t="s">
        <v>29</v>
      </c>
      <c r="AD6" s="48"/>
      <c r="AE6" s="48"/>
      <c r="AI6" s="47" t="s">
        <v>5</v>
      </c>
      <c r="AJ6" s="47"/>
      <c r="AK6" s="47"/>
      <c r="AL6"/>
      <c r="AM6" s="47" t="s">
        <v>9</v>
      </c>
      <c r="AN6" s="47"/>
      <c r="AO6" s="47"/>
      <c r="AP6" s="7"/>
      <c r="AQ6" s="47" t="s">
        <v>12</v>
      </c>
      <c r="AR6" s="47"/>
      <c r="AS6"/>
      <c r="AT6" s="47" t="s">
        <v>11</v>
      </c>
      <c r="AU6" s="47"/>
      <c r="AV6" s="47"/>
      <c r="AW6" s="47"/>
      <c r="AX6"/>
      <c r="AY6" s="47" t="s">
        <v>15</v>
      </c>
      <c r="AZ6" s="47"/>
      <c r="BA6"/>
      <c r="BB6" s="47" t="s">
        <v>14</v>
      </c>
      <c r="BC6" s="47"/>
      <c r="BD6" s="47"/>
      <c r="BE6" s="47"/>
      <c r="BF6"/>
      <c r="BG6"/>
      <c r="BH6" s="47" t="s">
        <v>33</v>
      </c>
      <c r="BI6" s="47"/>
      <c r="BJ6"/>
      <c r="BK6" s="47" t="s">
        <v>34</v>
      </c>
      <c r="BL6" s="47"/>
      <c r="BM6" s="47"/>
      <c r="BQ6"/>
      <c r="BR6"/>
      <c r="BS6"/>
      <c r="BT6"/>
      <c r="BU6"/>
    </row>
    <row r="7" spans="1:73" s="9" customFormat="1" ht="29" x14ac:dyDescent="0.35">
      <c r="B7" s="2" t="s">
        <v>6</v>
      </c>
      <c r="C7" s="9" t="s">
        <v>17</v>
      </c>
      <c r="D7" s="9" t="s">
        <v>18</v>
      </c>
      <c r="E7" s="9" t="s">
        <v>19</v>
      </c>
      <c r="F7" s="9" t="s">
        <v>31</v>
      </c>
      <c r="G7" s="9" t="s">
        <v>30</v>
      </c>
      <c r="H7" s="9" t="s">
        <v>20</v>
      </c>
      <c r="I7" s="9" t="s">
        <v>21</v>
      </c>
      <c r="J7" s="9" t="s">
        <v>22</v>
      </c>
      <c r="L7" s="9" t="s">
        <v>20</v>
      </c>
      <c r="M7" s="9" t="s">
        <v>21</v>
      </c>
      <c r="N7" s="9" t="s">
        <v>22</v>
      </c>
      <c r="O7" s="9" t="s">
        <v>25</v>
      </c>
      <c r="Q7" s="9" t="s">
        <v>20</v>
      </c>
      <c r="R7" s="9" t="s">
        <v>21</v>
      </c>
      <c r="S7" s="9" t="s">
        <v>22</v>
      </c>
      <c r="U7" s="9" t="s">
        <v>20</v>
      </c>
      <c r="V7" s="9" t="s">
        <v>21</v>
      </c>
      <c r="W7" s="9" t="s">
        <v>22</v>
      </c>
      <c r="Y7" s="2" t="s">
        <v>20</v>
      </c>
      <c r="Z7" s="2" t="s">
        <v>21</v>
      </c>
      <c r="AA7" s="2" t="s">
        <v>22</v>
      </c>
      <c r="AB7" s="2" t="s">
        <v>32</v>
      </c>
      <c r="AC7" s="2" t="s">
        <v>20</v>
      </c>
      <c r="AD7" s="2" t="s">
        <v>21</v>
      </c>
      <c r="AE7" s="2" t="s">
        <v>22</v>
      </c>
      <c r="AF7" s="2" t="s">
        <v>32</v>
      </c>
      <c r="AI7" s="2" t="s">
        <v>6</v>
      </c>
      <c r="AJ7" s="2" t="s">
        <v>52</v>
      </c>
      <c r="AK7" s="2" t="s">
        <v>8</v>
      </c>
      <c r="AL7" s="2"/>
      <c r="AM7" s="2" t="s">
        <v>52</v>
      </c>
      <c r="AN7" s="2" t="s">
        <v>13</v>
      </c>
      <c r="AO7" s="2" t="s">
        <v>10</v>
      </c>
      <c r="AP7" s="2" t="s">
        <v>35</v>
      </c>
      <c r="AQ7" s="2" t="s">
        <v>52</v>
      </c>
      <c r="AR7" s="2" t="s">
        <v>8</v>
      </c>
      <c r="AT7" s="2"/>
      <c r="AU7" s="2" t="s">
        <v>52</v>
      </c>
      <c r="AV7" s="2" t="s">
        <v>13</v>
      </c>
      <c r="AW7" s="2" t="s">
        <v>10</v>
      </c>
      <c r="AX7" s="2" t="s">
        <v>35</v>
      </c>
      <c r="AY7" s="2" t="s">
        <v>52</v>
      </c>
      <c r="AZ7" s="2" t="s">
        <v>16</v>
      </c>
      <c r="BA7" s="2"/>
      <c r="BB7" s="2"/>
      <c r="BC7" s="2" t="s">
        <v>52</v>
      </c>
      <c r="BD7" s="2" t="s">
        <v>13</v>
      </c>
      <c r="BE7" s="2" t="s">
        <v>10</v>
      </c>
      <c r="BF7" s="2" t="s">
        <v>35</v>
      </c>
      <c r="BG7" s="2"/>
      <c r="BH7" s="2" t="s">
        <v>52</v>
      </c>
      <c r="BI7" s="2"/>
      <c r="BJ7" s="2"/>
      <c r="BK7" s="2" t="s">
        <v>52</v>
      </c>
      <c r="BL7" s="2" t="s">
        <v>13</v>
      </c>
      <c r="BM7" s="2" t="s">
        <v>10</v>
      </c>
      <c r="BO7" s="2" t="s">
        <v>35</v>
      </c>
      <c r="BQ7"/>
      <c r="BR7"/>
      <c r="BS7"/>
      <c r="BT7"/>
      <c r="BU7"/>
    </row>
    <row r="8" spans="1:73" x14ac:dyDescent="0.35">
      <c r="A8">
        <v>1</v>
      </c>
      <c r="B8">
        <v>2000</v>
      </c>
      <c r="C8">
        <v>0.17896619567161509</v>
      </c>
      <c r="D8">
        <v>0.4443570023251654</v>
      </c>
      <c r="E8">
        <v>0.19692362725809334</v>
      </c>
      <c r="F8">
        <f>SUM(C8:E8)</f>
        <v>0.8202468252548738</v>
      </c>
      <c r="G8">
        <v>2.8975138615632265E-2</v>
      </c>
      <c r="H8" s="6">
        <v>2.0408163265306121E-2</v>
      </c>
      <c r="I8" s="6">
        <v>2.8169014084507043E-2</v>
      </c>
      <c r="J8" s="6">
        <v>3.0303030303030304E-2</v>
      </c>
      <c r="L8" s="13">
        <f>H8*AJ8</f>
        <v>1.0210204081632652</v>
      </c>
      <c r="M8" s="13">
        <f>I8*AY8</f>
        <v>3.4991549295774647</v>
      </c>
      <c r="N8" s="13">
        <f>J8*AQ8</f>
        <v>1.6681818181818182</v>
      </c>
      <c r="O8" s="13">
        <f>SUM(L8:N8)</f>
        <v>6.1883571559225476</v>
      </c>
      <c r="P8" s="13"/>
      <c r="Q8" s="13">
        <f>C8*$O8</f>
        <v>1.1075067376526742</v>
      </c>
      <c r="R8" s="13">
        <f t="shared" ref="R8:S18" si="0">D8*$O8</f>
        <v>2.7498398351232294</v>
      </c>
      <c r="S8" s="13">
        <f>E8*$O8</f>
        <v>1.2186337379128465</v>
      </c>
      <c r="U8" s="10">
        <f>Q8/AJ8</f>
        <v>2.2136852641468602E-2</v>
      </c>
      <c r="V8" s="10">
        <f>R8/AY8</f>
        <v>2.2136852641468599E-2</v>
      </c>
      <c r="W8" s="10">
        <f>S8/AQ8</f>
        <v>2.2136852641468602E-2</v>
      </c>
      <c r="Y8">
        <f>(1-U8)*AJ8</f>
        <v>48.922493262347331</v>
      </c>
      <c r="Z8">
        <f>(1-V8)*AY8</f>
        <v>121.47016016487677</v>
      </c>
      <c r="AA8">
        <f>(1-W8)*AQ8</f>
        <v>53.831366262087151</v>
      </c>
      <c r="AB8">
        <v>8.1</v>
      </c>
      <c r="AC8">
        <f>Y8/GGDP!$G8</f>
        <v>0.71639322393245464</v>
      </c>
      <c r="AD8">
        <f>Z8/GGDP!$G8</f>
        <v>1.7787400814888967</v>
      </c>
      <c r="AE8">
        <f>AA8/GGDP!$G8</f>
        <v>0.78827597396525328</v>
      </c>
      <c r="AF8">
        <f>AB8/GGDP!$G8</f>
        <v>0.11861180260653095</v>
      </c>
      <c r="AI8">
        <v>2000</v>
      </c>
      <c r="AJ8">
        <v>50.03</v>
      </c>
      <c r="AK8" s="5">
        <f>AJ8/GGDP!G8</f>
        <v>0.73261092400058569</v>
      </c>
      <c r="AM8" s="2">
        <v>113.33</v>
      </c>
      <c r="AN8" s="4">
        <f>(AM8-AJ8)</f>
        <v>63.3</v>
      </c>
      <c r="AO8" s="6">
        <f>AM8/GGDP!G8</f>
        <v>1.6595401962219942</v>
      </c>
      <c r="AP8" s="13">
        <f>AM8/AJ8</f>
        <v>2.2652408554867081</v>
      </c>
      <c r="AQ8">
        <v>55.05</v>
      </c>
      <c r="AR8" s="6">
        <f>AQ8/GGDP!G8</f>
        <v>0.80612095475179368</v>
      </c>
      <c r="AT8">
        <v>2000</v>
      </c>
      <c r="AU8" s="2">
        <v>88.03</v>
      </c>
      <c r="AV8">
        <f>(AU8-AQ8)</f>
        <v>32.980000000000004</v>
      </c>
      <c r="AW8" s="6">
        <f>AU8/GGDP!G8</f>
        <v>1.289061355981842</v>
      </c>
      <c r="AX8">
        <f>AU8/AQ8</f>
        <v>1.5990917347865579</v>
      </c>
      <c r="AY8">
        <v>124.22</v>
      </c>
      <c r="AZ8" s="8">
        <f>AY8/GGDP!G8</f>
        <v>1.8190071752818859</v>
      </c>
      <c r="BB8">
        <v>2000</v>
      </c>
      <c r="BC8" s="2">
        <v>142.38999999999999</v>
      </c>
      <c r="BD8">
        <f>(BC8-AY8)</f>
        <v>18.169999999999987</v>
      </c>
      <c r="BE8" s="4">
        <f>BC8/GGDP!G8</f>
        <v>2.0850783423634498</v>
      </c>
      <c r="BF8">
        <f>BC8/AY8</f>
        <v>1.1462727419095153</v>
      </c>
      <c r="BH8">
        <v>8.1</v>
      </c>
      <c r="BK8" s="2">
        <v>10.98</v>
      </c>
      <c r="BL8">
        <f>BK8-BH8</f>
        <v>2.8800000000000008</v>
      </c>
      <c r="BM8" s="8">
        <f>BK8/GGDP!G8</f>
        <v>0.16078488797774199</v>
      </c>
      <c r="BO8">
        <f>BK8/BH8</f>
        <v>1.3555555555555556</v>
      </c>
    </row>
    <row r="9" spans="1:73" x14ac:dyDescent="0.35">
      <c r="A9">
        <v>2</v>
      </c>
      <c r="B9">
        <v>2001</v>
      </c>
      <c r="C9">
        <v>0.17854283426741391</v>
      </c>
      <c r="D9">
        <v>0.44522574581404251</v>
      </c>
      <c r="E9">
        <v>0.19744491245170046</v>
      </c>
      <c r="F9">
        <f t="shared" ref="F9:F72" si="1">SUM(C9:E9)</f>
        <v>0.8212134925331569</v>
      </c>
      <c r="G9">
        <v>2.9588888502106028E-2</v>
      </c>
      <c r="H9" s="6">
        <v>2.1739130434782608E-2</v>
      </c>
      <c r="I9" s="6">
        <v>2.7397260273972601E-2</v>
      </c>
      <c r="J9" s="6">
        <v>2.9411764705882353E-2</v>
      </c>
      <c r="L9" s="13">
        <f t="shared" ref="L9:L18" si="2">H9*AJ9</f>
        <v>1.115</v>
      </c>
      <c r="M9" s="13">
        <f t="shared" ref="M9:M18" si="3">I9*AY9</f>
        <v>3.504109589041096</v>
      </c>
      <c r="N9" s="13">
        <f t="shared" ref="N9:N18" si="4">J9*AQ9</f>
        <v>1.668235294117647</v>
      </c>
      <c r="O9" s="13">
        <f t="shared" ref="O9:O18" si="5">SUM(L9:N9)</f>
        <v>6.2873448831587426</v>
      </c>
      <c r="P9" s="13"/>
      <c r="Q9" s="13">
        <f t="shared" ref="Q9:Q18" si="6">C9*$O9</f>
        <v>1.1225603754558842</v>
      </c>
      <c r="R9" s="13">
        <f t="shared" si="0"/>
        <v>2.7992878147944551</v>
      </c>
      <c r="S9" s="13">
        <f t="shared" si="0"/>
        <v>1.2414042600089248</v>
      </c>
      <c r="U9" s="10">
        <f t="shared" ref="U9:U18" si="7">Q9/AJ9</f>
        <v>2.1886534908478927E-2</v>
      </c>
      <c r="V9" s="10">
        <f t="shared" ref="V9:V18" si="8">R9/AY9</f>
        <v>2.188653490847893E-2</v>
      </c>
      <c r="W9" s="10">
        <f t="shared" ref="W9:W18" si="9">S9/AQ9</f>
        <v>2.1886534908478927E-2</v>
      </c>
      <c r="Y9">
        <f t="shared" ref="Y9:Y18" si="10">(1-U9)*AJ9</f>
        <v>50.167439624544116</v>
      </c>
      <c r="Z9">
        <f t="shared" ref="Z9:Z18" si="11">(1-V9)*AY9</f>
        <v>125.10071218520555</v>
      </c>
      <c r="AA9">
        <f t="shared" ref="AA9:AA18" si="12">(1-W9)*AQ9</f>
        <v>55.478595739991071</v>
      </c>
      <c r="AB9">
        <v>8.5</v>
      </c>
      <c r="AC9">
        <f>Y9/GGDP!$G9</f>
        <v>0.71801115821588823</v>
      </c>
      <c r="AD9">
        <f>Z9/GGDP!$G9</f>
        <v>1.7904782050265571</v>
      </c>
      <c r="AE9">
        <f>AA9/GGDP!$G9</f>
        <v>0.79402598740505326</v>
      </c>
      <c r="AF9">
        <f>AB9/GGDP!$G9</f>
        <v>0.121654501216545</v>
      </c>
      <c r="AI9">
        <v>2001</v>
      </c>
      <c r="AJ9">
        <v>51.29</v>
      </c>
      <c r="AK9" s="5">
        <f>AJ9/GGDP!G9</f>
        <v>0.73407757263489326</v>
      </c>
      <c r="AM9" s="2">
        <v>116.97</v>
      </c>
      <c r="AN9" s="4">
        <f t="shared" ref="AN9:AN72" si="13">(AM9-AJ9)</f>
        <v>65.680000000000007</v>
      </c>
      <c r="AO9" s="6">
        <f>AM9/GGDP!G9</f>
        <v>1.674109059682267</v>
      </c>
      <c r="AP9" s="13">
        <f t="shared" ref="AP9:AP72" si="14">AM9/AJ9</f>
        <v>2.2805615129654901</v>
      </c>
      <c r="AQ9">
        <v>56.72</v>
      </c>
      <c r="AR9" s="6">
        <f>AQ9/GGDP!G9</f>
        <v>0.81179333047087443</v>
      </c>
      <c r="AT9">
        <v>2001</v>
      </c>
      <c r="AU9" s="2">
        <v>90.41</v>
      </c>
      <c r="AV9">
        <f t="shared" ref="AV9:AV72" si="15">(AU9-AQ9)</f>
        <v>33.69</v>
      </c>
      <c r="AW9" s="6">
        <f>AU9/GGDP!G9</f>
        <v>1.2939745241162157</v>
      </c>
      <c r="AX9">
        <f t="shared" ref="AX9:AX72" si="16">AU9/AQ9</f>
        <v>1.5939703808180536</v>
      </c>
      <c r="AY9">
        <v>127.9</v>
      </c>
      <c r="AZ9" s="8">
        <f>AY9/GGDP!G9</f>
        <v>1.8305424359524831</v>
      </c>
      <c r="BB9">
        <v>2001</v>
      </c>
      <c r="BC9" s="2">
        <v>145.68</v>
      </c>
      <c r="BD9">
        <f t="shared" ref="BD9:BD72" si="17">(BC9-AY9)</f>
        <v>17.78</v>
      </c>
      <c r="BE9" s="4">
        <f>BC9/GGDP!G9</f>
        <v>2.0850150279089736</v>
      </c>
      <c r="BF9">
        <f t="shared" ref="BF9:BF72" si="18">BC9/AY9</f>
        <v>1.1390148553557466</v>
      </c>
      <c r="BH9">
        <v>8.5</v>
      </c>
      <c r="BK9" s="18">
        <v>11.53</v>
      </c>
      <c r="BL9">
        <f t="shared" ref="BL9:BL72" si="19">BK9-BH9</f>
        <v>3.0299999999999994</v>
      </c>
      <c r="BM9" s="8">
        <f>BK9/GGDP!G9</f>
        <v>0.16502075282667811</v>
      </c>
      <c r="BO9">
        <f t="shared" ref="BO9:BO72" si="20">BK9/BH9</f>
        <v>1.3564705882352941</v>
      </c>
    </row>
    <row r="10" spans="1:73" x14ac:dyDescent="0.35">
      <c r="A10">
        <v>3</v>
      </c>
      <c r="B10">
        <v>2002</v>
      </c>
      <c r="C10">
        <v>0.17871685201026519</v>
      </c>
      <c r="D10">
        <v>0.44366124893071002</v>
      </c>
      <c r="E10">
        <v>0.19839178785286568</v>
      </c>
      <c r="F10">
        <f t="shared" si="1"/>
        <v>0.82076988879384094</v>
      </c>
      <c r="G10">
        <v>3.0624465355004276E-2</v>
      </c>
      <c r="H10" s="6">
        <v>2.0833333333333332E-2</v>
      </c>
      <c r="I10" s="6">
        <v>2.9411764705882353E-2</v>
      </c>
      <c r="J10" s="6">
        <v>3.125E-2</v>
      </c>
      <c r="L10" s="13">
        <f t="shared" si="2"/>
        <v>1.0881249999999998</v>
      </c>
      <c r="M10" s="13">
        <f t="shared" si="3"/>
        <v>3.8135294117647058</v>
      </c>
      <c r="N10" s="13">
        <f t="shared" si="4"/>
        <v>1.8118749999999999</v>
      </c>
      <c r="O10" s="13">
        <f t="shared" si="5"/>
        <v>6.7135294117647053</v>
      </c>
      <c r="P10" s="13"/>
      <c r="Q10" s="13">
        <f t="shared" si="6"/>
        <v>1.1998208423489156</v>
      </c>
      <c r="R10" s="13">
        <f t="shared" si="0"/>
        <v>2.9785328435565841</v>
      </c>
      <c r="S10" s="13">
        <f t="shared" si="0"/>
        <v>1.3319091028027976</v>
      </c>
      <c r="U10" s="10">
        <f t="shared" si="7"/>
        <v>2.2971871383283854E-2</v>
      </c>
      <c r="V10" s="10">
        <f t="shared" si="8"/>
        <v>2.297187138328385E-2</v>
      </c>
      <c r="W10" s="10">
        <f t="shared" si="9"/>
        <v>2.297187138328385E-2</v>
      </c>
      <c r="Y10">
        <f t="shared" si="10"/>
        <v>51.030179157651084</v>
      </c>
      <c r="Z10">
        <f t="shared" si="11"/>
        <v>126.68146715644342</v>
      </c>
      <c r="AA10">
        <f t="shared" si="12"/>
        <v>56.6480908971972</v>
      </c>
      <c r="AB10">
        <v>8.9499999999999993</v>
      </c>
      <c r="AC10">
        <f>Y10/GGDP!$G10</f>
        <v>0.71122200916586875</v>
      </c>
      <c r="AD10">
        <f>Z10/GGDP!$G10</f>
        <v>1.7655953610654136</v>
      </c>
      <c r="AE10">
        <f>AA10/GGDP!$G10</f>
        <v>0.78952043062295751</v>
      </c>
      <c r="AF10">
        <f>AB10/GGDP!$G10</f>
        <v>0.12473867595818815</v>
      </c>
      <c r="AI10">
        <v>2002</v>
      </c>
      <c r="AJ10">
        <v>52.23</v>
      </c>
      <c r="AK10" s="5">
        <f>AJ10/GGDP!G10</f>
        <v>0.72794425087108006</v>
      </c>
      <c r="AM10">
        <v>120.09</v>
      </c>
      <c r="AN10" s="4">
        <f t="shared" si="13"/>
        <v>67.860000000000014</v>
      </c>
      <c r="AO10" s="6">
        <f>AM10/GGDP!G10</f>
        <v>1.6737282229965158</v>
      </c>
      <c r="AP10" s="13">
        <f t="shared" si="14"/>
        <v>2.299253302699598</v>
      </c>
      <c r="AQ10">
        <v>57.98</v>
      </c>
      <c r="AR10" s="6">
        <f>AQ10/GGDP!G10</f>
        <v>0.80808362369337972</v>
      </c>
      <c r="AT10">
        <v>2002</v>
      </c>
      <c r="AU10">
        <v>92.68</v>
      </c>
      <c r="AV10">
        <f t="shared" si="15"/>
        <v>34.70000000000001</v>
      </c>
      <c r="AW10" s="6">
        <f>AU10/GGDP!G10</f>
        <v>1.2917073170731708</v>
      </c>
      <c r="AX10">
        <f t="shared" si="16"/>
        <v>1.5984822352535359</v>
      </c>
      <c r="AY10">
        <v>129.66</v>
      </c>
      <c r="AZ10" s="8">
        <f>AY10/GGDP!G10</f>
        <v>1.8071080139372822</v>
      </c>
      <c r="BB10">
        <v>2002</v>
      </c>
      <c r="BC10">
        <v>146.69999999999999</v>
      </c>
      <c r="BD10">
        <f t="shared" si="17"/>
        <v>17.039999999999992</v>
      </c>
      <c r="BE10" s="4">
        <f>BC10/GGDP!G10</f>
        <v>2.0445993031358882</v>
      </c>
      <c r="BF10">
        <f t="shared" si="18"/>
        <v>1.1314206385932437</v>
      </c>
      <c r="BH10">
        <v>8.9499999999999993</v>
      </c>
      <c r="BK10" s="17">
        <v>12.15</v>
      </c>
      <c r="BL10">
        <f t="shared" si="19"/>
        <v>3.2000000000000011</v>
      </c>
      <c r="BM10" s="8">
        <f>BK10/GGDP!G10</f>
        <v>0.16933797909407666</v>
      </c>
      <c r="BO10">
        <f t="shared" si="20"/>
        <v>1.3575418994413408</v>
      </c>
    </row>
    <row r="11" spans="1:73" x14ac:dyDescent="0.35">
      <c r="A11">
        <v>4</v>
      </c>
      <c r="B11">
        <v>2003</v>
      </c>
      <c r="C11">
        <v>0.17949582097600433</v>
      </c>
      <c r="D11">
        <v>0.4409881369641413</v>
      </c>
      <c r="E11">
        <v>0.19934618495551362</v>
      </c>
      <c r="F11">
        <f t="shared" si="1"/>
        <v>0.81983014289565925</v>
      </c>
      <c r="G11">
        <v>3.18145052574818E-2</v>
      </c>
      <c r="H11" s="6">
        <v>2.2222222222222223E-2</v>
      </c>
      <c r="I11" s="6">
        <v>3.0303030303030304E-2</v>
      </c>
      <c r="J11" s="6">
        <v>3.2258064516129031E-2</v>
      </c>
      <c r="L11" s="13">
        <f t="shared" si="2"/>
        <v>1.1835555555555555</v>
      </c>
      <c r="M11" s="13">
        <f t="shared" si="3"/>
        <v>3.9651515151515149</v>
      </c>
      <c r="N11" s="13">
        <f t="shared" si="4"/>
        <v>1.9080645161290322</v>
      </c>
      <c r="O11" s="13">
        <f t="shared" si="5"/>
        <v>7.0567715868361027</v>
      </c>
      <c r="P11" s="13"/>
      <c r="Q11" s="13">
        <f t="shared" si="6"/>
        <v>1.2666610094192872</v>
      </c>
      <c r="R11" s="13">
        <f t="shared" si="0"/>
        <v>3.11195255506034</v>
      </c>
      <c r="S11" s="13">
        <f t="shared" si="0"/>
        <v>1.4067404939382431</v>
      </c>
      <c r="U11" s="10">
        <f t="shared" si="7"/>
        <v>2.378259499472939E-2</v>
      </c>
      <c r="V11" s="10">
        <f t="shared" si="8"/>
        <v>2.3782594994729386E-2</v>
      </c>
      <c r="W11" s="10">
        <f t="shared" si="9"/>
        <v>2.3782594994729386E-2</v>
      </c>
      <c r="Y11">
        <f t="shared" si="10"/>
        <v>51.99333899058071</v>
      </c>
      <c r="Z11">
        <f t="shared" si="11"/>
        <v>127.73804744493965</v>
      </c>
      <c r="AA11">
        <f t="shared" si="12"/>
        <v>57.743259506061754</v>
      </c>
      <c r="AB11">
        <v>9.44</v>
      </c>
      <c r="AC11">
        <f>Y11/GGDP!$G11</f>
        <v>0.69883520148629985</v>
      </c>
      <c r="AD11">
        <f>Z11/GGDP!$G11</f>
        <v>1.7169092398513393</v>
      </c>
      <c r="AE11">
        <f>AA11/GGDP!$G11</f>
        <v>0.77611907938255043</v>
      </c>
      <c r="AF11">
        <f>AB11/GGDP!$G11</f>
        <v>0.12688172043010751</v>
      </c>
      <c r="AI11">
        <v>2003</v>
      </c>
      <c r="AJ11">
        <v>53.26</v>
      </c>
      <c r="AK11" s="5">
        <f>AJ11/GGDP!G11</f>
        <v>0.7158602150537634</v>
      </c>
      <c r="AM11">
        <v>123.17</v>
      </c>
      <c r="AN11" s="4">
        <f t="shared" si="13"/>
        <v>69.91</v>
      </c>
      <c r="AO11" s="6">
        <f>AM11/GGDP!G11</f>
        <v>1.655510752688172</v>
      </c>
      <c r="AP11" s="13">
        <f t="shared" si="14"/>
        <v>2.3126173488546753</v>
      </c>
      <c r="AQ11">
        <v>59.15</v>
      </c>
      <c r="AR11" s="6">
        <f>AQ11/GGDP!G11</f>
        <v>0.79502688172043001</v>
      </c>
      <c r="AT11">
        <v>2003</v>
      </c>
      <c r="AU11">
        <v>94.96</v>
      </c>
      <c r="AV11">
        <f t="shared" si="15"/>
        <v>35.809999999999995</v>
      </c>
      <c r="AW11" s="6">
        <f>AU11/GGDP!G11</f>
        <v>1.2763440860215052</v>
      </c>
      <c r="AX11">
        <f t="shared" si="16"/>
        <v>1.6054099746407438</v>
      </c>
      <c r="AY11">
        <v>130.85</v>
      </c>
      <c r="AZ11" s="8">
        <f>AY11/GGDP!G11</f>
        <v>1.7587365591397848</v>
      </c>
      <c r="BB11">
        <v>2003</v>
      </c>
      <c r="BC11">
        <v>147.53</v>
      </c>
      <c r="BD11">
        <f t="shared" si="17"/>
        <v>16.680000000000007</v>
      </c>
      <c r="BE11" s="4">
        <f>BC11/GGDP!G11</f>
        <v>1.9829301075268815</v>
      </c>
      <c r="BF11">
        <f t="shared" si="18"/>
        <v>1.1274742071073749</v>
      </c>
      <c r="BH11">
        <v>9.44</v>
      </c>
      <c r="BK11" s="17">
        <v>12.83</v>
      </c>
      <c r="BL11">
        <f t="shared" si="19"/>
        <v>3.3900000000000006</v>
      </c>
      <c r="BM11" s="8">
        <f>BK11/GGDP!G11</f>
        <v>0.17244623655913977</v>
      </c>
      <c r="BO11">
        <f t="shared" si="20"/>
        <v>1.3591101694915255</v>
      </c>
    </row>
    <row r="12" spans="1:73" x14ac:dyDescent="0.35">
      <c r="A12">
        <v>5</v>
      </c>
      <c r="B12">
        <v>2004</v>
      </c>
      <c r="C12">
        <v>0.18079170656013732</v>
      </c>
      <c r="D12">
        <v>0.43794776981742545</v>
      </c>
      <c r="E12">
        <v>0.20056786292053219</v>
      </c>
      <c r="F12">
        <f t="shared" si="1"/>
        <v>0.81930733929809496</v>
      </c>
      <c r="G12">
        <v>3.2850209647066586E-2</v>
      </c>
      <c r="H12" s="6">
        <v>2.5000000000000001E-2</v>
      </c>
      <c r="I12" s="6">
        <v>2.9411764705882353E-2</v>
      </c>
      <c r="J12" s="6">
        <v>3.1746031746031744E-2</v>
      </c>
      <c r="L12" s="13">
        <f t="shared" si="2"/>
        <v>1.369</v>
      </c>
      <c r="M12" s="13">
        <f t="shared" si="3"/>
        <v>3.901470588235294</v>
      </c>
      <c r="N12" s="13">
        <f t="shared" si="4"/>
        <v>1.9285714285714284</v>
      </c>
      <c r="O12" s="13">
        <f t="shared" si="5"/>
        <v>7.1990420168067217</v>
      </c>
      <c r="P12" s="13"/>
      <c r="Q12" s="13">
        <f t="shared" si="6"/>
        <v>1.30152709181662</v>
      </c>
      <c r="R12" s="13">
        <f t="shared" si="0"/>
        <v>3.1528043960824443</v>
      </c>
      <c r="S12" s="13">
        <f t="shared" si="0"/>
        <v>1.4438964723860421</v>
      </c>
      <c r="U12" s="10">
        <f t="shared" si="7"/>
        <v>2.3767843166848431E-2</v>
      </c>
      <c r="V12" s="10">
        <f t="shared" si="8"/>
        <v>2.3767843166848431E-2</v>
      </c>
      <c r="W12" s="10">
        <f t="shared" si="9"/>
        <v>2.3767843166848431E-2</v>
      </c>
      <c r="Y12">
        <f t="shared" si="10"/>
        <v>53.458472908183374</v>
      </c>
      <c r="Z12">
        <f t="shared" si="11"/>
        <v>129.49719560391756</v>
      </c>
      <c r="AA12">
        <f t="shared" si="12"/>
        <v>59.306103527613956</v>
      </c>
      <c r="AB12">
        <v>9.9499999999999993</v>
      </c>
      <c r="AC12">
        <f>Y12/GGDP!$G12</f>
        <v>0.683787067129488</v>
      </c>
      <c r="AD12">
        <f>Z12/GGDP!$G12</f>
        <v>1.6563979995384694</v>
      </c>
      <c r="AE12">
        <f>AA12/GGDP!$G12</f>
        <v>0.7585840819597589</v>
      </c>
      <c r="AF12">
        <f>AB12/GGDP!$G12</f>
        <v>0.12727040163724737</v>
      </c>
      <c r="AI12">
        <v>2004</v>
      </c>
      <c r="AJ12">
        <v>54.76</v>
      </c>
      <c r="AK12" s="5">
        <f>AJ12/GGDP!G12</f>
        <v>0.70043489383474022</v>
      </c>
      <c r="AM12">
        <v>126.98</v>
      </c>
      <c r="AN12" s="4">
        <f t="shared" si="13"/>
        <v>72.22</v>
      </c>
      <c r="AO12" s="6">
        <f>AM12/GGDP!G12</f>
        <v>1.6242005628037861</v>
      </c>
      <c r="AP12" s="13">
        <f t="shared" si="14"/>
        <v>2.3188458728999271</v>
      </c>
      <c r="AQ12">
        <v>60.75</v>
      </c>
      <c r="AR12" s="6">
        <f>AQ12/GGDP!G12</f>
        <v>0.77705295471987712</v>
      </c>
      <c r="AT12">
        <v>2004</v>
      </c>
      <c r="AU12">
        <v>97.63</v>
      </c>
      <c r="AV12">
        <f t="shared" si="15"/>
        <v>36.879999999999995</v>
      </c>
      <c r="AW12" s="6">
        <f>AU12/GGDP!G12</f>
        <v>1.2487848554617547</v>
      </c>
      <c r="AX12">
        <f t="shared" si="16"/>
        <v>1.6070781893004114</v>
      </c>
      <c r="AY12">
        <v>132.65</v>
      </c>
      <c r="AZ12" s="8">
        <f>AY12/GGDP!G12</f>
        <v>1.696725505244308</v>
      </c>
      <c r="BB12">
        <v>2004</v>
      </c>
      <c r="BC12">
        <v>148.97999999999999</v>
      </c>
      <c r="BD12">
        <f t="shared" si="17"/>
        <v>16.329999999999984</v>
      </c>
      <c r="BE12" s="4">
        <f>BC12/GGDP!G12</f>
        <v>1.9056024558710665</v>
      </c>
      <c r="BF12">
        <f t="shared" si="18"/>
        <v>1.1231059178288729</v>
      </c>
      <c r="BH12">
        <v>9.9499999999999993</v>
      </c>
      <c r="BK12" s="17">
        <v>13.54</v>
      </c>
      <c r="BL12">
        <f t="shared" si="19"/>
        <v>3.59</v>
      </c>
      <c r="BM12" s="8">
        <f>BK12/GGDP!G12</f>
        <v>0.17319007418777177</v>
      </c>
      <c r="BO12">
        <f t="shared" si="20"/>
        <v>1.3608040201005025</v>
      </c>
    </row>
    <row r="13" spans="1:73" x14ac:dyDescent="0.35">
      <c r="A13">
        <v>6</v>
      </c>
      <c r="B13">
        <v>2005</v>
      </c>
      <c r="C13">
        <v>0.18348771907174907</v>
      </c>
      <c r="D13">
        <v>0.43291482425846439</v>
      </c>
      <c r="E13">
        <v>0.20214311073814678</v>
      </c>
      <c r="F13">
        <f t="shared" si="1"/>
        <v>0.81854565406836022</v>
      </c>
      <c r="G13">
        <v>3.3825000806894115E-2</v>
      </c>
      <c r="H13" s="6">
        <v>2.4390243902439025E-2</v>
      </c>
      <c r="I13" s="6">
        <v>2.9411764705882353E-2</v>
      </c>
      <c r="J13" s="6">
        <v>3.1746031746031744E-2</v>
      </c>
      <c r="L13" s="13">
        <f t="shared" si="2"/>
        <v>1.3865853658536587</v>
      </c>
      <c r="M13" s="13">
        <f t="shared" si="3"/>
        <v>3.9449999999999998</v>
      </c>
      <c r="N13" s="13">
        <f t="shared" si="4"/>
        <v>1.9882539682539682</v>
      </c>
      <c r="O13" s="13">
        <f t="shared" si="5"/>
        <v>7.3198393341076269</v>
      </c>
      <c r="P13" s="13"/>
      <c r="Q13" s="13">
        <f t="shared" si="6"/>
        <v>1.343100623387079</v>
      </c>
      <c r="R13" s="13">
        <f t="shared" si="0"/>
        <v>3.1688669589253982</v>
      </c>
      <c r="S13" s="13">
        <f t="shared" si="0"/>
        <v>1.4796550930999606</v>
      </c>
      <c r="U13" s="10">
        <f t="shared" si="7"/>
        <v>2.3625340780775356E-2</v>
      </c>
      <c r="V13" s="10">
        <f t="shared" si="8"/>
        <v>2.3625340780775356E-2</v>
      </c>
      <c r="W13" s="10">
        <f t="shared" si="9"/>
        <v>2.3625340780775356E-2</v>
      </c>
      <c r="Y13">
        <f t="shared" si="10"/>
        <v>55.506899376612921</v>
      </c>
      <c r="Z13">
        <f t="shared" si="11"/>
        <v>130.96113304107459</v>
      </c>
      <c r="AA13">
        <f t="shared" si="12"/>
        <v>61.150344906900038</v>
      </c>
      <c r="AB13">
        <v>10.48</v>
      </c>
      <c r="AC13">
        <f>Y13/GGDP!$G13</f>
        <v>0.6792327383334914</v>
      </c>
      <c r="AD13">
        <f>Z13/GGDP!$G13</f>
        <v>1.602559141471789</v>
      </c>
      <c r="AE13">
        <f>AA13/GGDP!$G13</f>
        <v>0.74829105368208559</v>
      </c>
      <c r="AF13">
        <f>AB13/GGDP!$G13</f>
        <v>0.12824278022515909</v>
      </c>
      <c r="AI13">
        <v>2005</v>
      </c>
      <c r="AJ13">
        <v>56.85</v>
      </c>
      <c r="AK13" s="5">
        <f>AJ13/GGDP!G13</f>
        <v>0.69566813509544789</v>
      </c>
      <c r="AM13">
        <v>130.37</v>
      </c>
      <c r="AN13" s="4">
        <f t="shared" si="13"/>
        <v>73.52000000000001</v>
      </c>
      <c r="AO13" s="6">
        <f>AM13/GGDP!G13</f>
        <v>1.5953255017131669</v>
      </c>
      <c r="AP13" s="13">
        <f t="shared" si="14"/>
        <v>2.2932277924362356</v>
      </c>
      <c r="AQ13">
        <v>62.63</v>
      </c>
      <c r="AR13" s="6">
        <f>AQ13/GGDP!G13</f>
        <v>0.766397454723446</v>
      </c>
      <c r="AT13">
        <v>2005</v>
      </c>
      <c r="AU13">
        <v>100.83</v>
      </c>
      <c r="AV13">
        <f t="shared" si="15"/>
        <v>38.199999999999996</v>
      </c>
      <c r="AW13" s="6">
        <f>AU13/GGDP!G13</f>
        <v>1.2338472834067549</v>
      </c>
      <c r="AX13">
        <f t="shared" si="16"/>
        <v>1.6099313428069615</v>
      </c>
      <c r="AY13">
        <v>134.13</v>
      </c>
      <c r="AZ13" s="8">
        <f>AY13/GGDP!G13</f>
        <v>1.6413362701908958</v>
      </c>
      <c r="BB13">
        <v>2005</v>
      </c>
      <c r="BC13">
        <v>150.24</v>
      </c>
      <c r="BD13">
        <f t="shared" si="17"/>
        <v>16.110000000000014</v>
      </c>
      <c r="BE13" s="4">
        <f>BC13/GGDP!G13</f>
        <v>1.8384728340675478</v>
      </c>
      <c r="BF13">
        <f t="shared" si="18"/>
        <v>1.1201073585327668</v>
      </c>
      <c r="BH13">
        <v>10.48</v>
      </c>
      <c r="BK13" s="17">
        <v>14.26</v>
      </c>
      <c r="BL13">
        <f t="shared" si="19"/>
        <v>3.7799999999999994</v>
      </c>
      <c r="BM13" s="8">
        <f>BK13/GGDP!G13</f>
        <v>0.1744982868330886</v>
      </c>
      <c r="BO13">
        <f t="shared" si="20"/>
        <v>1.3606870229007633</v>
      </c>
    </row>
    <row r="14" spans="1:73" x14ac:dyDescent="0.35">
      <c r="A14">
        <v>7</v>
      </c>
      <c r="B14">
        <v>2006</v>
      </c>
      <c r="C14">
        <v>0.18506022576779971</v>
      </c>
      <c r="D14">
        <v>0.42864350129280443</v>
      </c>
      <c r="E14">
        <v>0.20397931512896514</v>
      </c>
      <c r="F14">
        <f t="shared" si="1"/>
        <v>0.81768304218956933</v>
      </c>
      <c r="G14">
        <v>3.4684997162136598E-2</v>
      </c>
      <c r="H14" s="6">
        <v>2.6315789473684209E-2</v>
      </c>
      <c r="I14" s="6">
        <v>2.9411764705882353E-2</v>
      </c>
      <c r="J14" s="6">
        <v>3.1746031746031744E-2</v>
      </c>
      <c r="L14" s="13">
        <f t="shared" si="2"/>
        <v>1.5444736842105262</v>
      </c>
      <c r="M14" s="13">
        <f t="shared" si="3"/>
        <v>3.9982352941176469</v>
      </c>
      <c r="N14" s="13">
        <f t="shared" si="4"/>
        <v>2.0536507936507933</v>
      </c>
      <c r="O14" s="13">
        <f t="shared" si="5"/>
        <v>7.5963597719789666</v>
      </c>
      <c r="P14" s="13"/>
      <c r="Q14" s="13">
        <f t="shared" si="6"/>
        <v>1.4057840544158591</v>
      </c>
      <c r="R14" s="13">
        <f t="shared" si="0"/>
        <v>3.2561302497408739</v>
      </c>
      <c r="S14" s="13">
        <f t="shared" si="0"/>
        <v>1.5495002637614914</v>
      </c>
      <c r="U14" s="10">
        <f t="shared" si="7"/>
        <v>2.3952701557605368E-2</v>
      </c>
      <c r="V14" s="10">
        <f t="shared" si="8"/>
        <v>2.3952701557605371E-2</v>
      </c>
      <c r="W14" s="10">
        <f t="shared" si="9"/>
        <v>2.3952701557605371E-2</v>
      </c>
      <c r="Y14">
        <f t="shared" si="10"/>
        <v>57.284215945584144</v>
      </c>
      <c r="Z14">
        <f t="shared" si="11"/>
        <v>132.68386975025913</v>
      </c>
      <c r="AA14">
        <f t="shared" si="12"/>
        <v>63.14049973623851</v>
      </c>
      <c r="AB14">
        <v>11</v>
      </c>
      <c r="AC14">
        <f>Y14/GGDP!$G14</f>
        <v>0.66710394719441179</v>
      </c>
      <c r="AD14">
        <f>Z14/GGDP!$G14</f>
        <v>1.5451714190084911</v>
      </c>
      <c r="AE14">
        <f>AA14/GGDP!$G14</f>
        <v>0.73530336248094219</v>
      </c>
      <c r="AF14">
        <f>AB14/GGDP!$G14</f>
        <v>0.12810061721206475</v>
      </c>
      <c r="AI14">
        <v>2006</v>
      </c>
      <c r="AJ14">
        <v>58.69</v>
      </c>
      <c r="AK14" s="5">
        <f>AJ14/GGDP!G14</f>
        <v>0.68347502037964358</v>
      </c>
      <c r="AM14">
        <v>133.16999999999999</v>
      </c>
      <c r="AN14" s="4">
        <f t="shared" si="13"/>
        <v>74.47999999999999</v>
      </c>
      <c r="AO14" s="6">
        <f>AM14/GGDP!G14</f>
        <v>1.5508326540118782</v>
      </c>
      <c r="AP14" s="13">
        <f t="shared" si="14"/>
        <v>2.2690407224399385</v>
      </c>
      <c r="AQ14">
        <v>64.69</v>
      </c>
      <c r="AR14" s="6">
        <f>AQ14/GGDP!G14</f>
        <v>0.75334808431349709</v>
      </c>
      <c r="AT14">
        <v>2006</v>
      </c>
      <c r="AU14">
        <v>104.37</v>
      </c>
      <c r="AV14">
        <f t="shared" si="15"/>
        <v>39.680000000000007</v>
      </c>
      <c r="AW14" s="6">
        <f>AU14/GGDP!G14</f>
        <v>1.2154419471293816</v>
      </c>
      <c r="AX14">
        <f t="shared" si="16"/>
        <v>1.6133869222445512</v>
      </c>
      <c r="AY14">
        <v>135.94</v>
      </c>
      <c r="AZ14" s="8">
        <f>AY14/GGDP!G14</f>
        <v>1.5830907185280074</v>
      </c>
      <c r="BB14">
        <v>2006</v>
      </c>
      <c r="BC14">
        <v>152.66999999999999</v>
      </c>
      <c r="BD14">
        <f t="shared" si="17"/>
        <v>16.72999999999999</v>
      </c>
      <c r="BE14" s="4">
        <f>BC14/GGDP!G14</f>
        <v>1.7779201117969021</v>
      </c>
      <c r="BF14">
        <f t="shared" si="18"/>
        <v>1.1230690010298661</v>
      </c>
      <c r="BH14">
        <v>11</v>
      </c>
      <c r="BK14" s="17">
        <v>14.98</v>
      </c>
      <c r="BL14">
        <f t="shared" si="19"/>
        <v>3.9800000000000004</v>
      </c>
      <c r="BM14" s="8">
        <f>BK14/GGDP!G14</f>
        <v>0.17444974962152091</v>
      </c>
      <c r="BO14">
        <f t="shared" si="20"/>
        <v>1.3618181818181818</v>
      </c>
    </row>
    <row r="15" spans="1:73" x14ac:dyDescent="0.35">
      <c r="A15">
        <v>8</v>
      </c>
      <c r="B15">
        <v>2007</v>
      </c>
      <c r="C15">
        <v>0.18532948828077064</v>
      </c>
      <c r="D15">
        <v>0.4267087986255983</v>
      </c>
      <c r="E15">
        <v>0.20542397840225793</v>
      </c>
      <c r="F15">
        <f t="shared" si="1"/>
        <v>0.81746226530862687</v>
      </c>
      <c r="G15">
        <v>3.5311081114247148E-2</v>
      </c>
      <c r="H15" s="6">
        <v>2.7397260273972601E-2</v>
      </c>
      <c r="I15" s="6">
        <v>3.125E-2</v>
      </c>
      <c r="J15" s="6">
        <v>3.3333333333333333E-2</v>
      </c>
      <c r="L15" s="13">
        <f t="shared" si="2"/>
        <v>1.6550684931506847</v>
      </c>
      <c r="M15" s="13">
        <f t="shared" si="3"/>
        <v>4.3465625000000001</v>
      </c>
      <c r="N15" s="13">
        <f t="shared" si="4"/>
        <v>2.2319999999999998</v>
      </c>
      <c r="O15" s="13">
        <f t="shared" si="5"/>
        <v>8.233630993150685</v>
      </c>
      <c r="P15" s="13"/>
      <c r="Q15" s="13">
        <f t="shared" si="6"/>
        <v>1.5259346186533098</v>
      </c>
      <c r="R15" s="13">
        <f t="shared" si="0"/>
        <v>3.5133627894138204</v>
      </c>
      <c r="S15" s="13">
        <f t="shared" si="0"/>
        <v>1.6913852353091479</v>
      </c>
      <c r="U15" s="10">
        <f t="shared" si="7"/>
        <v>2.5259636130662306E-2</v>
      </c>
      <c r="V15" s="10">
        <f t="shared" si="8"/>
        <v>2.5259636130662306E-2</v>
      </c>
      <c r="W15" s="10">
        <f t="shared" si="9"/>
        <v>2.5259636130662306E-2</v>
      </c>
      <c r="Y15">
        <f t="shared" si="10"/>
        <v>58.884065381346687</v>
      </c>
      <c r="Z15">
        <f t="shared" si="11"/>
        <v>135.5766372105862</v>
      </c>
      <c r="AA15">
        <f t="shared" si="12"/>
        <v>65.268614764690852</v>
      </c>
      <c r="AB15">
        <v>11.51</v>
      </c>
      <c r="AC15">
        <f>Y15/GGDP!$G15</f>
        <v>0.65231046174085172</v>
      </c>
      <c r="AD15">
        <f>Z15/GGDP!$G15</f>
        <v>1.5019013759896556</v>
      </c>
      <c r="AE15">
        <f>AA15/GGDP!$G15</f>
        <v>0.72303771756608903</v>
      </c>
      <c r="AF15">
        <f>AB15/GGDP!$G15</f>
        <v>0.12750636977955024</v>
      </c>
      <c r="AI15">
        <v>2007</v>
      </c>
      <c r="AJ15">
        <v>60.41</v>
      </c>
      <c r="AK15" s="5">
        <f>AJ15/GGDP!G15</f>
        <v>0.66921457848676191</v>
      </c>
      <c r="AM15">
        <v>136.9</v>
      </c>
      <c r="AN15" s="4">
        <f t="shared" si="13"/>
        <v>76.490000000000009</v>
      </c>
      <c r="AO15" s="6">
        <f>AM15/GGDP!G15</f>
        <v>1.5165614268306193</v>
      </c>
      <c r="AP15" s="13">
        <f t="shared" si="14"/>
        <v>2.266181095845059</v>
      </c>
      <c r="AQ15">
        <v>66.959999999999994</v>
      </c>
      <c r="AR15" s="6">
        <f>AQ15/GGDP!G15</f>
        <v>0.74177467597208369</v>
      </c>
      <c r="AT15">
        <v>2007</v>
      </c>
      <c r="AU15">
        <v>107.95</v>
      </c>
      <c r="AV15">
        <f t="shared" si="15"/>
        <v>40.990000000000009</v>
      </c>
      <c r="AW15" s="6">
        <f>AU15/GGDP!G15</f>
        <v>1.1958568738229756</v>
      </c>
      <c r="AX15">
        <f t="shared" si="16"/>
        <v>1.61215651135006</v>
      </c>
      <c r="AY15">
        <v>139.09</v>
      </c>
      <c r="AZ15" s="8">
        <f>AY15/GGDP!G15</f>
        <v>1.5408219785089179</v>
      </c>
      <c r="BB15">
        <v>2007</v>
      </c>
      <c r="BC15">
        <v>156.11000000000001</v>
      </c>
      <c r="BD15">
        <f t="shared" si="17"/>
        <v>17.02000000000001</v>
      </c>
      <c r="BE15" s="4">
        <f>BC15/GGDP!G15</f>
        <v>1.729367453195968</v>
      </c>
      <c r="BF15">
        <f t="shared" si="18"/>
        <v>1.122366812854986</v>
      </c>
      <c r="BH15">
        <v>11.51</v>
      </c>
      <c r="BK15" s="17">
        <v>15.67</v>
      </c>
      <c r="BL15">
        <f t="shared" si="19"/>
        <v>4.16</v>
      </c>
      <c r="BM15" s="8">
        <f>BK15/GGDP!G15</f>
        <v>0.1735903400908386</v>
      </c>
      <c r="BO15">
        <f t="shared" si="20"/>
        <v>1.3614248479582971</v>
      </c>
    </row>
    <row r="16" spans="1:73" x14ac:dyDescent="0.35">
      <c r="A16">
        <v>9</v>
      </c>
      <c r="B16">
        <v>2008</v>
      </c>
      <c r="C16">
        <v>0.18576248917555019</v>
      </c>
      <c r="D16">
        <v>0.42485592284033563</v>
      </c>
      <c r="E16">
        <v>0.20684403834094778</v>
      </c>
      <c r="F16">
        <f t="shared" si="1"/>
        <v>0.81746245035683363</v>
      </c>
      <c r="G16">
        <v>3.5892382573382307E-2</v>
      </c>
      <c r="H16" s="6">
        <v>3.0303030303030304E-2</v>
      </c>
      <c r="I16" s="6">
        <v>3.3333333333333333E-2</v>
      </c>
      <c r="J16" s="6">
        <v>3.3898305084745763E-2</v>
      </c>
      <c r="L16" s="13">
        <f t="shared" si="2"/>
        <v>1.8851515151515152</v>
      </c>
      <c r="M16" s="13">
        <f t="shared" si="3"/>
        <v>4.7426666666666666</v>
      </c>
      <c r="N16" s="13">
        <f t="shared" si="4"/>
        <v>2.3481355932203387</v>
      </c>
      <c r="O16" s="13">
        <f t="shared" si="5"/>
        <v>8.9759537750385192</v>
      </c>
      <c r="P16" s="13"/>
      <c r="Q16" s="13">
        <f t="shared" si="6"/>
        <v>1.6673955159758318</v>
      </c>
      <c r="R16" s="13">
        <f t="shared" si="0"/>
        <v>3.8134871244661843</v>
      </c>
      <c r="S16" s="13">
        <f t="shared" si="0"/>
        <v>1.8566225267906424</v>
      </c>
      <c r="U16" s="10">
        <f t="shared" si="7"/>
        <v>2.6802692749973184E-2</v>
      </c>
      <c r="V16" s="10">
        <f t="shared" si="8"/>
        <v>2.680269274997318E-2</v>
      </c>
      <c r="W16" s="10">
        <f t="shared" si="9"/>
        <v>2.6802692749973184E-2</v>
      </c>
      <c r="Y16">
        <f t="shared" si="10"/>
        <v>60.542604484024167</v>
      </c>
      <c r="Z16">
        <f t="shared" si="11"/>
        <v>138.46651287553382</v>
      </c>
      <c r="AA16">
        <f t="shared" si="12"/>
        <v>67.413377473209351</v>
      </c>
      <c r="AB16">
        <v>12.02</v>
      </c>
      <c r="AC16">
        <f>Y16/GGDP!$G16</f>
        <v>0.65296165319266786</v>
      </c>
      <c r="AD16">
        <f>Z16/GGDP!$G16</f>
        <v>1.4933834434375952</v>
      </c>
      <c r="AE16">
        <f>AA16/GGDP!$G16</f>
        <v>0.72706403659630447</v>
      </c>
      <c r="AF16">
        <f>AB16/GGDP!$G16</f>
        <v>0.12963761863675582</v>
      </c>
      <c r="AI16">
        <v>2008</v>
      </c>
      <c r="AJ16">
        <v>62.21</v>
      </c>
      <c r="AK16" s="5">
        <f>AJ16/GGDP!G16</f>
        <v>0.67094477998274371</v>
      </c>
      <c r="AM16">
        <v>140.27000000000001</v>
      </c>
      <c r="AN16" s="4">
        <f t="shared" si="13"/>
        <v>78.06</v>
      </c>
      <c r="AO16" s="6">
        <f>AM16/GGDP!G16</f>
        <v>1.5128343399482314</v>
      </c>
      <c r="AP16" s="13">
        <f t="shared" si="14"/>
        <v>2.254782189358624</v>
      </c>
      <c r="AQ16">
        <v>69.27</v>
      </c>
      <c r="AR16" s="6">
        <f>AQ16/GGDP!G16</f>
        <v>0.7470880069025021</v>
      </c>
      <c r="AT16">
        <v>2008</v>
      </c>
      <c r="AU16">
        <v>111.54</v>
      </c>
      <c r="AV16">
        <f t="shared" si="15"/>
        <v>42.27000000000001</v>
      </c>
      <c r="AW16" s="6">
        <f>AU16/GGDP!G16</f>
        <v>1.2029767040552202</v>
      </c>
      <c r="AX16">
        <f t="shared" si="16"/>
        <v>1.6102208748375921</v>
      </c>
      <c r="AY16">
        <v>142.28</v>
      </c>
      <c r="AZ16" s="8">
        <f>AY16/GGDP!G16</f>
        <v>1.5345125107851596</v>
      </c>
      <c r="BB16">
        <v>2008</v>
      </c>
      <c r="BC16">
        <v>159.91999999999999</v>
      </c>
      <c r="BD16">
        <f t="shared" si="17"/>
        <v>17.639999999999986</v>
      </c>
      <c r="BE16" s="4">
        <f>BC16/GGDP!G16</f>
        <v>1.7247627264883518</v>
      </c>
      <c r="BF16">
        <f t="shared" si="18"/>
        <v>1.123980882766376</v>
      </c>
      <c r="BH16">
        <v>12.02</v>
      </c>
      <c r="BK16" s="17">
        <v>16.37</v>
      </c>
      <c r="BL16">
        <f t="shared" si="19"/>
        <v>4.3500000000000014</v>
      </c>
      <c r="BM16" s="8">
        <f>BK16/GGDP!G16</f>
        <v>0.17655306298533219</v>
      </c>
      <c r="BO16">
        <f t="shared" si="20"/>
        <v>1.3618968386023296</v>
      </c>
    </row>
    <row r="17" spans="1:67" x14ac:dyDescent="0.35">
      <c r="A17">
        <v>10</v>
      </c>
      <c r="B17">
        <v>2009</v>
      </c>
      <c r="C17">
        <v>0.18561260654345216</v>
      </c>
      <c r="D17">
        <v>0.42438710055358658</v>
      </c>
      <c r="E17">
        <v>0.20717026449137405</v>
      </c>
      <c r="F17">
        <f t="shared" si="1"/>
        <v>0.81716997158841287</v>
      </c>
      <c r="G17">
        <v>3.6642160452242174E-2</v>
      </c>
      <c r="H17" s="6">
        <v>2.9411764705882353E-2</v>
      </c>
      <c r="I17" s="6">
        <v>3.3333333333333333E-2</v>
      </c>
      <c r="J17" s="6">
        <v>3.3333333333333333E-2</v>
      </c>
      <c r="L17" s="13">
        <f t="shared" si="2"/>
        <v>1.8638235294117647</v>
      </c>
      <c r="M17" s="13">
        <f t="shared" si="3"/>
        <v>4.8296666666666663</v>
      </c>
      <c r="N17" s="13">
        <f t="shared" si="4"/>
        <v>2.3576666666666668</v>
      </c>
      <c r="O17" s="13">
        <f t="shared" si="5"/>
        <v>9.0511568627450973</v>
      </c>
      <c r="P17" s="13"/>
      <c r="Q17" s="13">
        <f t="shared" si="6"/>
        <v>1.6800088175277725</v>
      </c>
      <c r="R17" s="13">
        <f t="shared" si="0"/>
        <v>3.8411942176360889</v>
      </c>
      <c r="S17" s="13">
        <f t="shared" si="0"/>
        <v>1.8751305612078171</v>
      </c>
      <c r="U17" s="10">
        <f t="shared" si="7"/>
        <v>2.6511106478266887E-2</v>
      </c>
      <c r="V17" s="10">
        <f t="shared" si="8"/>
        <v>2.6511106478266887E-2</v>
      </c>
      <c r="W17" s="10">
        <f t="shared" si="9"/>
        <v>2.6511106478266887E-2</v>
      </c>
      <c r="Y17">
        <f t="shared" si="10"/>
        <v>61.68999118247222</v>
      </c>
      <c r="Z17">
        <f t="shared" si="11"/>
        <v>141.0488057823639</v>
      </c>
      <c r="AA17">
        <f t="shared" si="12"/>
        <v>68.854869438792178</v>
      </c>
      <c r="AB17">
        <v>12.51</v>
      </c>
      <c r="AC17">
        <f>Y17/GGDP!$G17</f>
        <v>0.67017915461675415</v>
      </c>
      <c r="AD17">
        <f>Z17/GGDP!$G17</f>
        <v>1.532306418059358</v>
      </c>
      <c r="AE17">
        <f>AA17/GGDP!$G17</f>
        <v>0.74801596348497756</v>
      </c>
      <c r="AF17">
        <f>AB17/GGDP!$G17</f>
        <v>0.13590439978272678</v>
      </c>
      <c r="AI17">
        <v>2009</v>
      </c>
      <c r="AJ17">
        <v>63.37</v>
      </c>
      <c r="AK17" s="5">
        <f>AJ17/GGDP!G17</f>
        <v>0.68843020097772945</v>
      </c>
      <c r="AM17">
        <v>142.12</v>
      </c>
      <c r="AN17" s="4">
        <f t="shared" si="13"/>
        <v>78.75</v>
      </c>
      <c r="AO17" s="6">
        <f>AM17/GGDP!G17</f>
        <v>1.5439435089625204</v>
      </c>
      <c r="AP17" s="13">
        <f t="shared" si="14"/>
        <v>2.2427015938141079</v>
      </c>
      <c r="AQ17">
        <v>70.73</v>
      </c>
      <c r="AR17" s="6">
        <f>AQ17/GGDP!G17</f>
        <v>0.76838674633351445</v>
      </c>
      <c r="AT17">
        <v>2009</v>
      </c>
      <c r="AU17">
        <v>114.16</v>
      </c>
      <c r="AV17">
        <f t="shared" si="15"/>
        <v>43.429999999999993</v>
      </c>
      <c r="AW17" s="6">
        <f>AU17/GGDP!G17</f>
        <v>1.240195545898968</v>
      </c>
      <c r="AX17">
        <f t="shared" si="16"/>
        <v>1.6140251661246994</v>
      </c>
      <c r="AY17">
        <v>144.88999999999999</v>
      </c>
      <c r="AZ17" s="8">
        <f>AY17/GGDP!G17</f>
        <v>1.5740358500814773</v>
      </c>
      <c r="BB17">
        <v>2009</v>
      </c>
      <c r="BC17">
        <v>163.58000000000001</v>
      </c>
      <c r="BD17">
        <f t="shared" si="17"/>
        <v>18.690000000000026</v>
      </c>
      <c r="BE17" s="4">
        <f>BC17/GGDP!G17</f>
        <v>1.7770776751765347</v>
      </c>
      <c r="BF17">
        <f t="shared" si="18"/>
        <v>1.1289944095520741</v>
      </c>
      <c r="BH17">
        <v>12.51</v>
      </c>
      <c r="BK17" s="17">
        <v>17.02</v>
      </c>
      <c r="BL17">
        <f t="shared" si="19"/>
        <v>4.51</v>
      </c>
      <c r="BM17" s="8">
        <f>BK17/GGDP!G17</f>
        <v>0.18489951113525258</v>
      </c>
      <c r="BO17">
        <f t="shared" si="20"/>
        <v>1.3605115907274181</v>
      </c>
    </row>
    <row r="18" spans="1:67" x14ac:dyDescent="0.35">
      <c r="A18">
        <v>11</v>
      </c>
      <c r="B18">
        <v>2010</v>
      </c>
      <c r="C18">
        <v>0.18390605113965058</v>
      </c>
      <c r="D18">
        <v>0.4249681823440935</v>
      </c>
      <c r="E18">
        <v>0.20788499363646884</v>
      </c>
      <c r="F18">
        <f t="shared" si="1"/>
        <v>0.81675922712021287</v>
      </c>
      <c r="G18">
        <v>3.7486983686220068E-2</v>
      </c>
      <c r="H18" s="6">
        <v>3.2786885245901641E-2</v>
      </c>
      <c r="I18" s="6">
        <v>3.4482758620689655E-2</v>
      </c>
      <c r="J18" s="6">
        <v>3.3898305084745763E-2</v>
      </c>
      <c r="L18" s="13">
        <f t="shared" si="2"/>
        <v>2.0845901639344264</v>
      </c>
      <c r="M18" s="13">
        <f t="shared" si="3"/>
        <v>5.0662068965517237</v>
      </c>
      <c r="N18" s="13">
        <f t="shared" si="4"/>
        <v>2.4362711864406781</v>
      </c>
      <c r="O18" s="13">
        <f t="shared" si="5"/>
        <v>9.5870682469268278</v>
      </c>
      <c r="P18" s="13"/>
      <c r="Q18" s="13">
        <f t="shared" si="6"/>
        <v>1.7631198632986456</v>
      </c>
      <c r="R18" s="13">
        <f t="shared" si="0"/>
        <v>4.0741989669052687</v>
      </c>
      <c r="S18" s="13">
        <f t="shared" si="0"/>
        <v>1.9930076215047761</v>
      </c>
      <c r="U18" s="10">
        <f t="shared" si="7"/>
        <v>2.7730730784816696E-2</v>
      </c>
      <c r="V18" s="10">
        <f t="shared" si="8"/>
        <v>2.7730730784816696E-2</v>
      </c>
      <c r="W18" s="10">
        <f t="shared" si="9"/>
        <v>2.7730730784816696E-2</v>
      </c>
      <c r="Y18">
        <f t="shared" si="10"/>
        <v>61.81688013670135</v>
      </c>
      <c r="Z18">
        <f t="shared" si="11"/>
        <v>142.84580103309472</v>
      </c>
      <c r="AA18">
        <f t="shared" si="12"/>
        <v>69.876992378495231</v>
      </c>
      <c r="AB18">
        <v>12.96</v>
      </c>
      <c r="AC18">
        <f>Y18/GGDP!$G18</f>
        <v>0.63906626834179003</v>
      </c>
      <c r="AD18">
        <f>Z18/GGDP!$G18</f>
        <v>1.4767476587728183</v>
      </c>
      <c r="AE18">
        <f>AA18/GGDP!$G18</f>
        <v>0.72239214699157683</v>
      </c>
      <c r="AF18">
        <f>AB18/GGDP!$G18</f>
        <v>0.13398118474103174</v>
      </c>
      <c r="AI18">
        <v>2010</v>
      </c>
      <c r="AJ18">
        <v>63.58</v>
      </c>
      <c r="AK18" s="5">
        <f>AJ18/GGDP!G18</f>
        <v>0.65729349736379605</v>
      </c>
      <c r="AM18">
        <v>142.93</v>
      </c>
      <c r="AN18" s="4">
        <f t="shared" si="13"/>
        <v>79.350000000000009</v>
      </c>
      <c r="AO18" s="6">
        <f>AM18/GGDP!G18</f>
        <v>1.4776181122712706</v>
      </c>
      <c r="AP18" s="13">
        <f t="shared" si="14"/>
        <v>2.2480339729474679</v>
      </c>
      <c r="AQ18">
        <v>71.87</v>
      </c>
      <c r="AR18" s="6">
        <f>AQ18/GGDP!G18</f>
        <v>0.74299596815879254</v>
      </c>
      <c r="AT18">
        <v>2010</v>
      </c>
      <c r="AU18">
        <v>115.8</v>
      </c>
      <c r="AV18">
        <f t="shared" si="15"/>
        <v>43.929999999999993</v>
      </c>
      <c r="AW18" s="6">
        <f>AU18/GGDP!G18</f>
        <v>1.197146696991626</v>
      </c>
      <c r="AX18">
        <f t="shared" si="16"/>
        <v>1.6112425212188672</v>
      </c>
      <c r="AY18">
        <v>146.91999999999999</v>
      </c>
      <c r="AZ18" s="8">
        <f>AY18/GGDP!G18</f>
        <v>1.5188669492401528</v>
      </c>
      <c r="BB18">
        <v>2010</v>
      </c>
      <c r="BC18">
        <v>165.7</v>
      </c>
      <c r="BD18">
        <f t="shared" si="17"/>
        <v>18.78</v>
      </c>
      <c r="BE18" s="4">
        <f>BC18/GGDP!G18</f>
        <v>1.7130156104621108</v>
      </c>
      <c r="BF18">
        <f t="shared" si="18"/>
        <v>1.1278246664851621</v>
      </c>
      <c r="BH18">
        <v>12.96</v>
      </c>
      <c r="BK18" s="17">
        <v>17.62</v>
      </c>
      <c r="BL18">
        <f t="shared" si="19"/>
        <v>4.66</v>
      </c>
      <c r="BM18" s="8">
        <f>BK18/GGDP!G18</f>
        <v>0.18215651814328543</v>
      </c>
      <c r="BO18">
        <f t="shared" si="20"/>
        <v>1.3595679012345678</v>
      </c>
    </row>
    <row r="19" spans="1:67" x14ac:dyDescent="0.35">
      <c r="A19">
        <v>12</v>
      </c>
      <c r="B19">
        <v>2011</v>
      </c>
      <c r="C19">
        <v>0.18307460907568748</v>
      </c>
      <c r="D19">
        <v>0.42455373612963637</v>
      </c>
      <c r="E19">
        <v>0.20875783977069554</v>
      </c>
      <c r="F19">
        <f t="shared" si="1"/>
        <v>0.81638618497601934</v>
      </c>
      <c r="G19">
        <v>3.8255243068365634E-2</v>
      </c>
      <c r="Y19">
        <f>(1-U$18)*AJ19</f>
        <v>62.721090557071477</v>
      </c>
      <c r="Z19">
        <f>(1-V$18)*AY19</f>
        <v>145.4514826745914</v>
      </c>
      <c r="AA19">
        <f>(1-W$18)*AQ19</f>
        <v>71.52012744346888</v>
      </c>
      <c r="AB19">
        <v>13.48</v>
      </c>
      <c r="AC19">
        <f>Y19/GGDP!$G19</f>
        <v>0.62433894641719567</v>
      </c>
      <c r="AD19">
        <f>Z19/GGDP!$G19</f>
        <v>1.4478546951482323</v>
      </c>
      <c r="AE19">
        <f>AA19/GGDP!$G19</f>
        <v>0.71192641293518699</v>
      </c>
      <c r="AF19">
        <f>AB19/GGDP!$G19</f>
        <v>0.13418275930718696</v>
      </c>
      <c r="AI19">
        <v>2011</v>
      </c>
      <c r="AJ19">
        <v>64.510000000000005</v>
      </c>
      <c r="AK19" s="5">
        <f>AJ19/GGDP!G19</f>
        <v>0.64214612781206459</v>
      </c>
      <c r="AM19">
        <v>145.4</v>
      </c>
      <c r="AN19" s="4">
        <f t="shared" si="13"/>
        <v>80.89</v>
      </c>
      <c r="AO19" s="6">
        <f>AM19/GGDP!G19</f>
        <v>1.4473422257614972</v>
      </c>
      <c r="AP19" s="13">
        <f t="shared" si="14"/>
        <v>2.253914121841575</v>
      </c>
      <c r="AQ19">
        <v>73.56</v>
      </c>
      <c r="AR19" s="6">
        <f>AQ19/GGDP!G19</f>
        <v>0.73223173402349195</v>
      </c>
      <c r="AT19">
        <v>2011</v>
      </c>
      <c r="AU19">
        <v>118.2</v>
      </c>
      <c r="AV19">
        <f t="shared" si="15"/>
        <v>44.64</v>
      </c>
      <c r="AW19" s="6">
        <f>AU19/GGDP!G19</f>
        <v>1.1765876965956601</v>
      </c>
      <c r="AX19">
        <f t="shared" si="16"/>
        <v>1.6068515497553018</v>
      </c>
      <c r="AY19">
        <v>149.6</v>
      </c>
      <c r="AZ19" s="8">
        <f>AY19/GGDP!G19</f>
        <v>1.4891499104121044</v>
      </c>
      <c r="BB19">
        <v>2011</v>
      </c>
      <c r="BC19">
        <v>168.35</v>
      </c>
      <c r="BD19">
        <f t="shared" si="17"/>
        <v>18.75</v>
      </c>
      <c r="BE19" s="4">
        <f>BC19/GGDP!G19</f>
        <v>1.6757913597451723</v>
      </c>
      <c r="BF19">
        <f t="shared" si="18"/>
        <v>1.1253342245989304</v>
      </c>
      <c r="BH19">
        <v>13.48</v>
      </c>
      <c r="BK19" s="17">
        <v>18.3</v>
      </c>
      <c r="BL19">
        <f t="shared" si="19"/>
        <v>4.82</v>
      </c>
      <c r="BM19" s="8">
        <f>BK19/GGDP!G19</f>
        <v>0.18216205454907428</v>
      </c>
      <c r="BO19">
        <f t="shared" si="20"/>
        <v>1.357566765578635</v>
      </c>
    </row>
    <row r="20" spans="1:67" x14ac:dyDescent="0.35">
      <c r="A20">
        <v>13</v>
      </c>
      <c r="B20">
        <v>2012</v>
      </c>
      <c r="C20">
        <v>0.18281006457359167</v>
      </c>
      <c r="D20">
        <v>0.42423736361612113</v>
      </c>
      <c r="E20">
        <v>0.20944667112001783</v>
      </c>
      <c r="F20">
        <f t="shared" si="1"/>
        <v>0.8164940993097306</v>
      </c>
      <c r="G20">
        <v>3.8966822533956808E-2</v>
      </c>
      <c r="Y20">
        <f t="shared" ref="Y20:Y83" si="21">(1-U$18)*AJ20</f>
        <v>63.858645602053244</v>
      </c>
      <c r="Z20">
        <f t="shared" ref="Z20:Z83" si="22">(1-V$18)*AY20</f>
        <v>148.19328201377823</v>
      </c>
      <c r="AA20">
        <f t="shared" ref="AA20:AA83" si="23">(1-W$18)*AQ20</f>
        <v>73.163262508442543</v>
      </c>
      <c r="AB20">
        <v>14</v>
      </c>
      <c r="AC20">
        <f>Y20/GGDP!$G20</f>
        <v>0.61597999037381346</v>
      </c>
      <c r="AD20">
        <f>Z20/GGDP!$G20</f>
        <v>1.4294712261384994</v>
      </c>
      <c r="AE20">
        <f>AA20/GGDP!$G20</f>
        <v>0.70573225145599061</v>
      </c>
      <c r="AF20">
        <f>AB20/GGDP!$G20</f>
        <v>0.13504388926401081</v>
      </c>
      <c r="AI20">
        <v>2012</v>
      </c>
      <c r="AJ20">
        <v>65.680000000000007</v>
      </c>
      <c r="AK20" s="5">
        <f>AJ20/GGDP!G20</f>
        <v>0.6335487604900164</v>
      </c>
      <c r="AM20">
        <v>147.99</v>
      </c>
      <c r="AN20" s="4">
        <f t="shared" si="13"/>
        <v>82.31</v>
      </c>
      <c r="AO20" s="6">
        <f>AM20/GGDP!G20</f>
        <v>1.4275103694414972</v>
      </c>
      <c r="AP20" s="13">
        <f t="shared" si="14"/>
        <v>2.2531973203410476</v>
      </c>
      <c r="AQ20">
        <v>75.25</v>
      </c>
      <c r="AR20" s="6">
        <f>AQ20/GGDP!G20</f>
        <v>0.72586090479405807</v>
      </c>
      <c r="AT20">
        <v>2012</v>
      </c>
      <c r="AU20">
        <v>121.32</v>
      </c>
      <c r="AV20">
        <f t="shared" si="15"/>
        <v>46.069999999999993</v>
      </c>
      <c r="AW20" s="6">
        <f>AU20/GGDP!G20</f>
        <v>1.1702517603935565</v>
      </c>
      <c r="AX20">
        <f t="shared" si="16"/>
        <v>1.6122259136212624</v>
      </c>
      <c r="AY20">
        <v>152.41999999999999</v>
      </c>
      <c r="AZ20" s="8">
        <f>AY20/GGDP!G20</f>
        <v>1.4702421144014661</v>
      </c>
      <c r="BB20">
        <v>2012</v>
      </c>
      <c r="BC20">
        <v>171.18</v>
      </c>
      <c r="BD20">
        <f t="shared" si="17"/>
        <v>18.760000000000019</v>
      </c>
      <c r="BE20" s="4">
        <f>BC20/GGDP!G20</f>
        <v>1.6512009260152407</v>
      </c>
      <c r="BF20">
        <f t="shared" si="18"/>
        <v>1.123080960503871</v>
      </c>
      <c r="BH20">
        <v>14</v>
      </c>
      <c r="BK20" s="17">
        <v>18.98</v>
      </c>
      <c r="BL20">
        <f t="shared" si="19"/>
        <v>4.9800000000000004</v>
      </c>
      <c r="BM20" s="8">
        <f>BK20/GGDP!G20</f>
        <v>0.1830809298736375</v>
      </c>
      <c r="BO20">
        <f t="shared" si="20"/>
        <v>1.3557142857142856</v>
      </c>
    </row>
    <row r="21" spans="1:67" x14ac:dyDescent="0.35">
      <c r="A21">
        <v>14</v>
      </c>
      <c r="B21">
        <v>2013</v>
      </c>
      <c r="C21">
        <v>0.18282124812235423</v>
      </c>
      <c r="D21">
        <v>0.42400655469070053</v>
      </c>
      <c r="E21">
        <v>0.20980472483954662</v>
      </c>
      <c r="F21">
        <f t="shared" si="1"/>
        <v>0.8166325276526013</v>
      </c>
      <c r="G21">
        <v>3.9737812371978702E-2</v>
      </c>
      <c r="Y21">
        <f t="shared" si="21"/>
        <v>65.083704881264367</v>
      </c>
      <c r="Z21">
        <f t="shared" si="22"/>
        <v>150.94480404565721</v>
      </c>
      <c r="AA21">
        <f t="shared" si="23"/>
        <v>74.689725261110368</v>
      </c>
      <c r="AB21">
        <v>14.55</v>
      </c>
      <c r="AC21">
        <f>Y21/GGDP!$G21</f>
        <v>0.60820208280781574</v>
      </c>
      <c r="AD21">
        <f>Z21/GGDP!$G21</f>
        <v>1.410567274513197</v>
      </c>
      <c r="AE21">
        <f>AA21/GGDP!$G21</f>
        <v>0.69796958472208548</v>
      </c>
      <c r="AF21">
        <f>AB21/GGDP!$G21</f>
        <v>0.13596860106532099</v>
      </c>
      <c r="AI21">
        <v>2013</v>
      </c>
      <c r="AJ21">
        <v>66.94</v>
      </c>
      <c r="AK21" s="5">
        <f>AJ21/GGDP!G21</f>
        <v>0.62554901411083075</v>
      </c>
      <c r="AM21">
        <v>150.13999999999999</v>
      </c>
      <c r="AN21" s="4">
        <f t="shared" si="13"/>
        <v>83.199999999999989</v>
      </c>
      <c r="AO21" s="6">
        <f>AM21/GGDP!G21</f>
        <v>1.4030464442575459</v>
      </c>
      <c r="AP21" s="13">
        <f t="shared" si="14"/>
        <v>2.242904093217807</v>
      </c>
      <c r="AQ21">
        <v>76.819999999999993</v>
      </c>
      <c r="AR21" s="6">
        <f>AQ21/GGDP!G21</f>
        <v>0.71787683394075308</v>
      </c>
      <c r="AT21">
        <v>2013</v>
      </c>
      <c r="AU21">
        <v>124.4</v>
      </c>
      <c r="AV21">
        <f t="shared" si="15"/>
        <v>47.580000000000013</v>
      </c>
      <c r="AW21" s="6">
        <f>AU21/GGDP!G21</f>
        <v>1.162508176805906</v>
      </c>
      <c r="AX21">
        <f t="shared" si="16"/>
        <v>1.6193699557406926</v>
      </c>
      <c r="AY21">
        <v>155.25</v>
      </c>
      <c r="AZ21" s="8">
        <f>AY21/GGDP!G21</f>
        <v>1.4507989907485281</v>
      </c>
      <c r="BB21">
        <v>2013</v>
      </c>
      <c r="BC21">
        <v>173.53</v>
      </c>
      <c r="BD21">
        <f t="shared" si="17"/>
        <v>18.28</v>
      </c>
      <c r="BE21" s="4">
        <f>BC21/GGDP!G21</f>
        <v>1.6216241472759554</v>
      </c>
      <c r="BF21">
        <f t="shared" si="18"/>
        <v>1.1177455716586151</v>
      </c>
      <c r="BH21">
        <v>14.55</v>
      </c>
      <c r="BK21" s="17">
        <v>19.68</v>
      </c>
      <c r="BL21">
        <f t="shared" si="19"/>
        <v>5.129999999999999</v>
      </c>
      <c r="BM21" s="8">
        <f>BK21/GGDP!G21</f>
        <v>0.18390804597701149</v>
      </c>
      <c r="BO21">
        <f t="shared" si="20"/>
        <v>1.3525773195876287</v>
      </c>
    </row>
    <row r="22" spans="1:67" x14ac:dyDescent="0.35">
      <c r="A22">
        <v>15</v>
      </c>
      <c r="B22">
        <v>2014</v>
      </c>
      <c r="C22">
        <v>0.18296834374246118</v>
      </c>
      <c r="D22">
        <v>0.42268207038893502</v>
      </c>
      <c r="E22">
        <v>0.21081834508269223</v>
      </c>
      <c r="F22">
        <f t="shared" si="1"/>
        <v>0.81646875921408846</v>
      </c>
      <c r="G22">
        <v>4.0635805612887654E-2</v>
      </c>
      <c r="L22" s="12"/>
      <c r="M22" s="12"/>
      <c r="N22" s="12"/>
      <c r="O22" s="12"/>
      <c r="U22" s="10"/>
      <c r="V22" s="10"/>
      <c r="W22" s="10"/>
      <c r="Y22">
        <f t="shared" si="21"/>
        <v>66.367100316628424</v>
      </c>
      <c r="Z22">
        <f t="shared" si="22"/>
        <v>153.31714106254225</v>
      </c>
      <c r="AA22">
        <f t="shared" si="23"/>
        <v>76.46897802377417</v>
      </c>
      <c r="AB22">
        <v>15.16</v>
      </c>
      <c r="AC22">
        <f>Y22/GGDP!$G22</f>
        <v>0.59979304398218181</v>
      </c>
      <c r="AD22">
        <f>Z22/GGDP!$G22</f>
        <v>1.3856045283555558</v>
      </c>
      <c r="AE22">
        <f>AA22/GGDP!$G22</f>
        <v>0.69108882082037204</v>
      </c>
      <c r="AF22">
        <f>AB22/GGDP!$G22</f>
        <v>0.13700858563036603</v>
      </c>
      <c r="AI22">
        <v>2014</v>
      </c>
      <c r="AJ22">
        <v>68.260000000000005</v>
      </c>
      <c r="AK22" s="5">
        <f>AJ22/GGDP!G22</f>
        <v>0.61690013556258472</v>
      </c>
      <c r="AM22">
        <v>152.06</v>
      </c>
      <c r="AN22" s="4">
        <f t="shared" si="13"/>
        <v>83.8</v>
      </c>
      <c r="AO22" s="6">
        <f>AM22/GGDP!G22</f>
        <v>1.3742431089019431</v>
      </c>
      <c r="AP22" s="13">
        <f t="shared" si="14"/>
        <v>2.2276589510694405</v>
      </c>
      <c r="AQ22">
        <v>78.650000000000006</v>
      </c>
      <c r="AR22" s="6">
        <f>AQ22/GGDP!G22</f>
        <v>0.710799819249887</v>
      </c>
      <c r="AT22">
        <v>2014</v>
      </c>
      <c r="AU22">
        <v>127.35</v>
      </c>
      <c r="AV22">
        <f t="shared" si="15"/>
        <v>48.699999999999989</v>
      </c>
      <c r="AW22" s="6">
        <f>AU22/GGDP!G22</f>
        <v>1.150926344328965</v>
      </c>
      <c r="AX22">
        <f t="shared" si="16"/>
        <v>1.6191989828353464</v>
      </c>
      <c r="AY22">
        <v>157.69</v>
      </c>
      <c r="AZ22" s="8">
        <f>AY22/GGDP!G22</f>
        <v>1.4251242657026659</v>
      </c>
      <c r="BB22">
        <v>2014</v>
      </c>
      <c r="BC22">
        <v>175.75</v>
      </c>
      <c r="BD22">
        <f t="shared" si="17"/>
        <v>18.060000000000002</v>
      </c>
      <c r="BE22" s="4">
        <f>BC22/GGDP!G22</f>
        <v>1.588341617713511</v>
      </c>
      <c r="BF22">
        <f t="shared" si="18"/>
        <v>1.1145285052951994</v>
      </c>
      <c r="BH22">
        <v>15.16</v>
      </c>
      <c r="BK22" s="17">
        <v>20.440000000000001</v>
      </c>
      <c r="BL22">
        <f t="shared" si="19"/>
        <v>5.2800000000000011</v>
      </c>
      <c r="BM22" s="8">
        <f>BK22/GGDP!G22</f>
        <v>0.18472661545413466</v>
      </c>
      <c r="BO22">
        <f t="shared" si="20"/>
        <v>1.3482849604221636</v>
      </c>
    </row>
    <row r="23" spans="1:67" x14ac:dyDescent="0.35">
      <c r="A23">
        <v>16</v>
      </c>
      <c r="B23">
        <v>2015</v>
      </c>
      <c r="C23">
        <v>0.18234458072327206</v>
      </c>
      <c r="D23">
        <v>0.42119808390798541</v>
      </c>
      <c r="E23">
        <v>0.21263883771121755</v>
      </c>
      <c r="F23">
        <f t="shared" si="1"/>
        <v>0.816181502342475</v>
      </c>
      <c r="G23">
        <v>4.1743433173658993E-2</v>
      </c>
      <c r="L23" s="12"/>
      <c r="M23" s="12"/>
      <c r="N23" s="12"/>
      <c r="O23" s="12"/>
      <c r="U23" s="10"/>
      <c r="V23" s="10"/>
      <c r="W23" s="10"/>
      <c r="Y23">
        <f t="shared" si="21"/>
        <v>67.358814971227901</v>
      </c>
      <c r="Z23">
        <f t="shared" si="22"/>
        <v>155.59225115250578</v>
      </c>
      <c r="AA23">
        <f t="shared" si="23"/>
        <v>78.54963425989466</v>
      </c>
      <c r="AB23">
        <v>15.85</v>
      </c>
      <c r="AC23">
        <f>Y23/GGDP!$G23</f>
        <v>0.58900677659345835</v>
      </c>
      <c r="AD23">
        <f>Z23/GGDP!$G23</f>
        <v>1.3605478414874588</v>
      </c>
      <c r="AE23">
        <f>AA23/GGDP!$G23</f>
        <v>0.68686283892877453</v>
      </c>
      <c r="AF23">
        <f>AB23/GGDP!$G23</f>
        <v>0.13859741168240644</v>
      </c>
      <c r="AI23">
        <v>2015</v>
      </c>
      <c r="AJ23">
        <v>69.28</v>
      </c>
      <c r="AK23" s="5">
        <f>AJ23/GGDP!G23</f>
        <v>0.60580622595313049</v>
      </c>
      <c r="AM23">
        <v>153.87</v>
      </c>
      <c r="AN23" s="4">
        <f t="shared" si="13"/>
        <v>84.59</v>
      </c>
      <c r="AO23" s="6">
        <f>AM23/GGDP!G23</f>
        <v>1.3454879328436518</v>
      </c>
      <c r="AP23" s="13">
        <f t="shared" si="14"/>
        <v>2.2209872979214782</v>
      </c>
      <c r="AQ23">
        <v>80.790000000000006</v>
      </c>
      <c r="AR23" s="6">
        <f>AQ23/GGDP!G23</f>
        <v>0.70645330535152162</v>
      </c>
      <c r="AT23">
        <v>2015</v>
      </c>
      <c r="AU23">
        <v>129.87</v>
      </c>
      <c r="AV23">
        <f t="shared" si="15"/>
        <v>49.08</v>
      </c>
      <c r="AW23" s="6">
        <f>AU23/GGDP!G23</f>
        <v>1.1356243441762854</v>
      </c>
      <c r="AX23">
        <f t="shared" si="16"/>
        <v>1.6075009283327144</v>
      </c>
      <c r="AY23">
        <v>160.03</v>
      </c>
      <c r="AZ23" s="8">
        <f>AY23/GGDP!G23</f>
        <v>1.3993529206016089</v>
      </c>
      <c r="BB23">
        <v>2015</v>
      </c>
      <c r="BC23">
        <v>178.02</v>
      </c>
      <c r="BD23">
        <f t="shared" si="17"/>
        <v>17.990000000000009</v>
      </c>
      <c r="BE23" s="4">
        <f>BC23/GGDP!G23</f>
        <v>1.5566631689401891</v>
      </c>
      <c r="BF23">
        <f t="shared" si="18"/>
        <v>1.1124164219208899</v>
      </c>
      <c r="BH23">
        <v>15.86</v>
      </c>
      <c r="BK23" s="17">
        <v>21.31</v>
      </c>
      <c r="BL23">
        <f t="shared" si="19"/>
        <v>5.4499999999999993</v>
      </c>
      <c r="BM23" s="8">
        <f>BK23/GGDP!G23</f>
        <v>0.18634137810423224</v>
      </c>
      <c r="BO23">
        <f t="shared" si="20"/>
        <v>1.3436317780580076</v>
      </c>
    </row>
    <row r="24" spans="1:67" x14ac:dyDescent="0.35">
      <c r="A24">
        <v>17</v>
      </c>
      <c r="B24">
        <v>2016</v>
      </c>
      <c r="C24">
        <v>0.18205579421355</v>
      </c>
      <c r="D24">
        <v>0.41959525904456285</v>
      </c>
      <c r="E24">
        <v>0.21388644480099375</v>
      </c>
      <c r="F24">
        <f t="shared" si="1"/>
        <v>0.81553749805910658</v>
      </c>
      <c r="G24">
        <v>4.3139589048185913E-2</v>
      </c>
      <c r="L24" s="12"/>
      <c r="M24" s="12"/>
      <c r="N24" s="12"/>
      <c r="O24" s="12"/>
      <c r="U24" s="10"/>
      <c r="V24" s="10"/>
      <c r="W24" s="10"/>
      <c r="Y24">
        <f t="shared" si="21"/>
        <v>68.399143089288145</v>
      </c>
      <c r="Z24">
        <f t="shared" si="22"/>
        <v>157.64373931054982</v>
      </c>
      <c r="AA24">
        <f t="shared" si="23"/>
        <v>80.3580551006349</v>
      </c>
      <c r="AB24">
        <v>16.670000000000002</v>
      </c>
      <c r="AC24">
        <f>Y24/GGDP!$G24</f>
        <v>0.57921198314241806</v>
      </c>
      <c r="AD24">
        <f>Z24/GGDP!$G24</f>
        <v>1.3349457135282397</v>
      </c>
      <c r="AE24">
        <f>AA24/GGDP!$G24</f>
        <v>0.68048145567478113</v>
      </c>
      <c r="AF24">
        <f>AB24/GGDP!$G24</f>
        <v>0.14116351934964858</v>
      </c>
      <c r="AI24">
        <v>2016</v>
      </c>
      <c r="AJ24">
        <v>70.349999999999994</v>
      </c>
      <c r="AK24" s="5">
        <f>AJ24/GGDP!G24</f>
        <v>0.59573206876111429</v>
      </c>
      <c r="AM24">
        <v>155.21</v>
      </c>
      <c r="AN24" s="4">
        <f t="shared" si="13"/>
        <v>84.860000000000014</v>
      </c>
      <c r="AO24" s="6">
        <f>AM24/GGDP!G24</f>
        <v>1.3143365229909392</v>
      </c>
      <c r="AP24" s="13">
        <f t="shared" si="14"/>
        <v>2.2062544420753381</v>
      </c>
      <c r="AQ24">
        <v>82.65</v>
      </c>
      <c r="AR24" s="6">
        <f>AQ24/GGDP!G24</f>
        <v>0.69988991447201288</v>
      </c>
      <c r="AT24">
        <v>2016</v>
      </c>
      <c r="AU24">
        <v>131.97999999999999</v>
      </c>
      <c r="AV24">
        <f t="shared" si="15"/>
        <v>49.329999999999984</v>
      </c>
      <c r="AW24" s="6">
        <f>AU24/GGDP!G24</f>
        <v>1.1176221525954779</v>
      </c>
      <c r="AX24">
        <f t="shared" si="16"/>
        <v>1.5968542044767087</v>
      </c>
      <c r="AY24">
        <v>162.13999999999999</v>
      </c>
      <c r="AZ24" s="8">
        <f>AY24/GGDP!G24</f>
        <v>1.3730205775256159</v>
      </c>
      <c r="BB24">
        <v>2016</v>
      </c>
      <c r="BC24">
        <v>180.19</v>
      </c>
      <c r="BD24">
        <f t="shared" si="17"/>
        <v>18.050000000000011</v>
      </c>
      <c r="BE24" s="4">
        <f>BC24/GGDP!G24</f>
        <v>1.5258700990769751</v>
      </c>
      <c r="BF24">
        <f t="shared" si="18"/>
        <v>1.1113235475514989</v>
      </c>
      <c r="BH24">
        <v>16.670000000000002</v>
      </c>
      <c r="BK24" s="17">
        <v>22.31</v>
      </c>
      <c r="BL24">
        <f t="shared" si="19"/>
        <v>5.639999999999997</v>
      </c>
      <c r="BM24" s="8">
        <f>BK24/GGDP!G24</f>
        <v>0.18892370226098737</v>
      </c>
      <c r="BO24">
        <f t="shared" si="20"/>
        <v>1.3383323335332931</v>
      </c>
    </row>
    <row r="25" spans="1:67" x14ac:dyDescent="0.35">
      <c r="A25">
        <v>18</v>
      </c>
      <c r="B25">
        <v>2017</v>
      </c>
      <c r="C25">
        <v>0.18099144079885876</v>
      </c>
      <c r="D25">
        <v>0.41830548196454048</v>
      </c>
      <c r="E25">
        <v>0.21512635011208478</v>
      </c>
      <c r="F25">
        <f t="shared" si="1"/>
        <v>0.81442327287548411</v>
      </c>
      <c r="G25">
        <v>4.4884858365600168E-2</v>
      </c>
      <c r="L25" s="12"/>
      <c r="M25" s="12"/>
      <c r="N25" s="12"/>
      <c r="O25" s="12"/>
      <c r="U25" s="10"/>
      <c r="V25" s="10"/>
      <c r="W25" s="10"/>
      <c r="Y25">
        <f t="shared" si="21"/>
        <v>69.079731577738769</v>
      </c>
      <c r="Z25">
        <f t="shared" si="22"/>
        <v>159.65633669782525</v>
      </c>
      <c r="AA25">
        <f t="shared" si="23"/>
        <v>82.108139785222235</v>
      </c>
      <c r="AB25">
        <v>17.62</v>
      </c>
      <c r="AC25">
        <f>Y25/GGDP!$G25</f>
        <v>0.56373210035693455</v>
      </c>
      <c r="AD25">
        <f>Z25/GGDP!$G25</f>
        <v>1.3028916002760342</v>
      </c>
      <c r="AE25">
        <f>AA25/GGDP!$G25</f>
        <v>0.67005173645521654</v>
      </c>
      <c r="AF25">
        <f>AB25/GGDP!$G25</f>
        <v>0.1437897829280235</v>
      </c>
      <c r="AI25">
        <v>2017</v>
      </c>
      <c r="AJ25">
        <v>71.05</v>
      </c>
      <c r="AK25" s="5">
        <f>AJ25/GGDP!G25</f>
        <v>0.57981067406561115</v>
      </c>
      <c r="AM25">
        <v>156.38</v>
      </c>
      <c r="AN25" s="4">
        <f t="shared" si="13"/>
        <v>85.33</v>
      </c>
      <c r="AO25" s="6">
        <f>AM25/GGDP!G25</f>
        <v>1.2761547249877589</v>
      </c>
      <c r="AP25" s="13">
        <f t="shared" si="14"/>
        <v>2.2009852216748769</v>
      </c>
      <c r="AQ25">
        <v>84.45</v>
      </c>
      <c r="AR25" s="6">
        <f>AQ25/GGDP!G25</f>
        <v>0.68916272237636689</v>
      </c>
      <c r="AT25">
        <v>2017</v>
      </c>
      <c r="AU25">
        <v>134.53</v>
      </c>
      <c r="AV25">
        <f t="shared" si="15"/>
        <v>50.08</v>
      </c>
      <c r="AW25" s="6">
        <f>AU25/GGDP!G25</f>
        <v>1.0978456014362656</v>
      </c>
      <c r="AX25">
        <f t="shared" si="16"/>
        <v>1.5930136175251628</v>
      </c>
      <c r="AY25">
        <v>164.21</v>
      </c>
      <c r="AZ25" s="8">
        <f>AY25/GGDP!G25</f>
        <v>1.3400522278439693</v>
      </c>
      <c r="BB25">
        <v>2017</v>
      </c>
      <c r="BC25">
        <v>182.75</v>
      </c>
      <c r="BD25">
        <f t="shared" si="17"/>
        <v>18.539999999999992</v>
      </c>
      <c r="BE25" s="4">
        <f>BC25/GGDP!G25</f>
        <v>1.4913497633425818</v>
      </c>
      <c r="BF25">
        <f t="shared" si="18"/>
        <v>1.1129042080263076</v>
      </c>
      <c r="BH25">
        <v>17.62</v>
      </c>
      <c r="BK25" s="17">
        <v>23.49</v>
      </c>
      <c r="BL25">
        <f t="shared" si="19"/>
        <v>5.8699999999999974</v>
      </c>
      <c r="BM25" s="8">
        <f>BK25/GGDP!G25</f>
        <v>0.19169250856863063</v>
      </c>
      <c r="BO25">
        <f t="shared" si="20"/>
        <v>1.333144154370034</v>
      </c>
    </row>
    <row r="26" spans="1:67" x14ac:dyDescent="0.35">
      <c r="A26">
        <v>19</v>
      </c>
      <c r="B26">
        <v>2018</v>
      </c>
      <c r="C26">
        <v>0.17867890460427324</v>
      </c>
      <c r="D26">
        <v>0.41829671983147759</v>
      </c>
      <c r="E26">
        <v>0.21584411676196208</v>
      </c>
      <c r="F26">
        <f t="shared" si="1"/>
        <v>0.81281974119771294</v>
      </c>
      <c r="G26">
        <v>4.704584211054269E-2</v>
      </c>
      <c r="L26" s="12"/>
      <c r="M26" s="12"/>
      <c r="N26" s="12"/>
      <c r="O26" s="12"/>
      <c r="U26" s="10"/>
      <c r="V26" s="10"/>
      <c r="W26" s="10"/>
      <c r="Y26">
        <f t="shared" si="21"/>
        <v>69.274185431581813</v>
      </c>
      <c r="Z26">
        <f t="shared" si="22"/>
        <v>162.17451410509258</v>
      </c>
      <c r="AA26">
        <f t="shared" si="23"/>
        <v>83.683216001350814</v>
      </c>
      <c r="AB26">
        <v>18.760000000000002</v>
      </c>
      <c r="AC26">
        <f>Y26/GGDP!$G26</f>
        <v>0.5455089804833595</v>
      </c>
      <c r="AD26">
        <f>Z26/GGDP!$G26</f>
        <v>1.2770652343105173</v>
      </c>
      <c r="AE26">
        <f>AA26/GGDP!$G26</f>
        <v>0.65897484842389809</v>
      </c>
      <c r="AF26">
        <f>AB26/GGDP!$G26</f>
        <v>0.1477281675722498</v>
      </c>
      <c r="AI26">
        <v>2018</v>
      </c>
      <c r="AJ26">
        <v>71.25</v>
      </c>
      <c r="AK26" s="5">
        <f>AJ26/GGDP!G26</f>
        <v>0.56106780061422157</v>
      </c>
      <c r="AM26">
        <v>158.63999999999999</v>
      </c>
      <c r="AN26" s="4">
        <f t="shared" si="13"/>
        <v>87.389999999999986</v>
      </c>
      <c r="AO26" s="6">
        <f>AM26/GGDP!G26</f>
        <v>1.2492322230096857</v>
      </c>
      <c r="AP26" s="13">
        <f t="shared" si="14"/>
        <v>2.2265263157894735</v>
      </c>
      <c r="AQ26">
        <v>86.07</v>
      </c>
      <c r="AR26" s="6">
        <f>AQ26/GGDP!G26</f>
        <v>0.6777699031419796</v>
      </c>
      <c r="AT26">
        <v>2018</v>
      </c>
      <c r="AU26">
        <v>137.13</v>
      </c>
      <c r="AV26">
        <f t="shared" si="15"/>
        <v>51.06</v>
      </c>
      <c r="AW26" s="6">
        <f>AU26/GGDP!G26</f>
        <v>1.0798488069926766</v>
      </c>
      <c r="AX26">
        <f t="shared" si="16"/>
        <v>1.5932380620425235</v>
      </c>
      <c r="AY26">
        <v>166.8</v>
      </c>
      <c r="AZ26" s="8">
        <f>AY26/GGDP!G26</f>
        <v>1.3134892511221357</v>
      </c>
      <c r="BB26">
        <v>2018</v>
      </c>
      <c r="BC26">
        <v>185.13</v>
      </c>
      <c r="BD26">
        <f t="shared" si="17"/>
        <v>18.329999999999984</v>
      </c>
      <c r="BE26" s="4">
        <f>BC26/GGDP!G26</f>
        <v>1.4578313253012047</v>
      </c>
      <c r="BF26">
        <f t="shared" si="18"/>
        <v>1.1098920863309352</v>
      </c>
      <c r="BH26">
        <v>18.760000000000002</v>
      </c>
      <c r="BK26" s="17">
        <v>24.9</v>
      </c>
      <c r="BL26">
        <f t="shared" si="19"/>
        <v>6.139999999999997</v>
      </c>
      <c r="BM26" s="8">
        <f>BK26/GGDP!G26</f>
        <v>0.19607843137254902</v>
      </c>
      <c r="BO26">
        <f t="shared" si="20"/>
        <v>1.3272921108742002</v>
      </c>
    </row>
    <row r="27" spans="1:67" x14ac:dyDescent="0.35">
      <c r="A27">
        <v>20</v>
      </c>
      <c r="B27">
        <v>2019</v>
      </c>
      <c r="C27">
        <v>0.17580106396140047</v>
      </c>
      <c r="D27">
        <v>0.41821106024990728</v>
      </c>
      <c r="E27">
        <v>0.21642954348632934</v>
      </c>
      <c r="F27">
        <f t="shared" si="1"/>
        <v>0.81044166769763715</v>
      </c>
      <c r="G27">
        <v>4.9734009649882477E-2</v>
      </c>
      <c r="L27" s="12"/>
      <c r="M27" s="12"/>
      <c r="N27" s="12"/>
      <c r="O27" s="12"/>
      <c r="U27" s="10"/>
      <c r="V27" s="10"/>
      <c r="W27" s="10"/>
      <c r="Y27">
        <f t="shared" si="21"/>
        <v>69.079731577738769</v>
      </c>
      <c r="Z27">
        <f t="shared" si="22"/>
        <v>164.33295188275028</v>
      </c>
      <c r="AA27">
        <f t="shared" si="23"/>
        <v>85.044392978252077</v>
      </c>
      <c r="AB27">
        <v>20.100000000000001</v>
      </c>
      <c r="AC27">
        <f>Y27/GGDP!$G27</f>
        <v>0.52902229727170136</v>
      </c>
      <c r="AD27">
        <f>Z27/GGDP!$G27</f>
        <v>1.2584848512999713</v>
      </c>
      <c r="AE27">
        <f>AA27/GGDP!$G27</f>
        <v>0.65128191896348653</v>
      </c>
      <c r="AF27">
        <f>AB27/GGDP!$G27</f>
        <v>0.15392862612957572</v>
      </c>
      <c r="AI27">
        <v>2019</v>
      </c>
      <c r="AJ27">
        <v>71.05</v>
      </c>
      <c r="AK27" s="5">
        <f>AJ27/GGDP!G27</f>
        <v>0.54411088987593803</v>
      </c>
      <c r="AM27">
        <v>161.37</v>
      </c>
      <c r="AN27" s="4">
        <f t="shared" si="13"/>
        <v>90.320000000000007</v>
      </c>
      <c r="AO27" s="6">
        <f>AM27/GGDP!G27</f>
        <v>1.2357941491805788</v>
      </c>
      <c r="AP27" s="13">
        <f t="shared" si="14"/>
        <v>2.2712174524982407</v>
      </c>
      <c r="AQ27">
        <v>87.47</v>
      </c>
      <c r="AR27" s="6">
        <f>AQ27/GGDP!G27</f>
        <v>0.66985755858477558</v>
      </c>
      <c r="AT27">
        <v>2019</v>
      </c>
      <c r="AU27">
        <v>139.76</v>
      </c>
      <c r="AV27">
        <f t="shared" si="15"/>
        <v>52.289999999999992</v>
      </c>
      <c r="AW27" s="6">
        <f>AU27/GGDP!G27</f>
        <v>1.0703017307397762</v>
      </c>
      <c r="AX27">
        <f t="shared" si="16"/>
        <v>1.5978049617011545</v>
      </c>
      <c r="AY27">
        <v>169.02</v>
      </c>
      <c r="AZ27" s="8">
        <f>AY27/GGDP!G27</f>
        <v>1.2943789247970592</v>
      </c>
      <c r="BB27">
        <v>2019</v>
      </c>
      <c r="BC27">
        <v>187.08</v>
      </c>
      <c r="BD27">
        <f t="shared" si="17"/>
        <v>18.060000000000002</v>
      </c>
      <c r="BE27" s="4">
        <f>BC27/GGDP!G27</f>
        <v>1.4326849440955736</v>
      </c>
      <c r="BF27">
        <f t="shared" si="18"/>
        <v>1.1068512602058929</v>
      </c>
      <c r="BH27">
        <v>20.100000000000001</v>
      </c>
      <c r="BK27" s="17">
        <v>26.54</v>
      </c>
      <c r="BL27">
        <f t="shared" si="19"/>
        <v>6.4399999999999977</v>
      </c>
      <c r="BM27" s="8">
        <f>BK27/GGDP!G27</f>
        <v>0.20324705161586765</v>
      </c>
      <c r="BO27">
        <f t="shared" si="20"/>
        <v>1.3203980099502486</v>
      </c>
    </row>
    <row r="28" spans="1:67" x14ac:dyDescent="0.35">
      <c r="A28">
        <v>21</v>
      </c>
      <c r="B28">
        <v>2020</v>
      </c>
      <c r="C28">
        <v>0.17316101922654092</v>
      </c>
      <c r="D28">
        <v>0.41809786724647591</v>
      </c>
      <c r="E28">
        <v>0.21657342486502335</v>
      </c>
      <c r="F28">
        <f t="shared" si="1"/>
        <v>0.80783231133804012</v>
      </c>
      <c r="G28">
        <v>5.2818019690714098E-2</v>
      </c>
      <c r="L28" s="12"/>
      <c r="M28" s="12"/>
      <c r="N28" s="12"/>
      <c r="O28" s="12"/>
      <c r="U28" s="10"/>
      <c r="V28" s="10"/>
      <c r="W28" s="10"/>
      <c r="Y28">
        <f t="shared" si="21"/>
        <v>68.914445801972192</v>
      </c>
      <c r="Z28">
        <f t="shared" si="22"/>
        <v>166.39416273348647</v>
      </c>
      <c r="AA28">
        <f t="shared" si="23"/>
        <v>86.191670715926008</v>
      </c>
      <c r="AB28">
        <v>21.61</v>
      </c>
      <c r="AC28">
        <f>Y28/GGDP!$G28</f>
        <v>0.543789519466363</v>
      </c>
      <c r="AD28">
        <f>Z28/GGDP!$G28</f>
        <v>1.3129816360253015</v>
      </c>
      <c r="AE28">
        <f>AA28/GGDP!$G28</f>
        <v>0.68012049803460906</v>
      </c>
      <c r="AF28">
        <f>AB28/GGDP!$G28</f>
        <v>0.17052000315631657</v>
      </c>
      <c r="AI28">
        <v>2020</v>
      </c>
      <c r="AJ28">
        <v>70.88</v>
      </c>
      <c r="AK28" s="5">
        <f>AJ28/GGDP!G28</f>
        <v>0.55929929771956122</v>
      </c>
      <c r="AM28">
        <v>162.36000000000001</v>
      </c>
      <c r="AN28" s="4">
        <f t="shared" si="13"/>
        <v>91.480000000000018</v>
      </c>
      <c r="AO28" s="6">
        <f>AM28/GGDP!G28</f>
        <v>1.2811488992345934</v>
      </c>
      <c r="AP28" s="13">
        <f t="shared" si="14"/>
        <v>2.2906320541760725</v>
      </c>
      <c r="AQ28">
        <v>88.65</v>
      </c>
      <c r="AR28" s="6">
        <f>AQ28/GGDP!G28</f>
        <v>0.69951866172177068</v>
      </c>
      <c r="AT28">
        <v>2020</v>
      </c>
      <c r="AU28">
        <v>141.19999999999999</v>
      </c>
      <c r="AV28">
        <f t="shared" si="15"/>
        <v>52.549999999999983</v>
      </c>
      <c r="AW28" s="6">
        <f>AU28/GGDP!G28</f>
        <v>1.1141797522291486</v>
      </c>
      <c r="AX28">
        <f t="shared" si="16"/>
        <v>1.5927805978567398</v>
      </c>
      <c r="AY28">
        <v>171.14</v>
      </c>
      <c r="AZ28" s="8">
        <f>AY28/GGDP!G28</f>
        <v>1.3504300481338276</v>
      </c>
      <c r="BB28">
        <v>2020</v>
      </c>
      <c r="BC28">
        <v>188.1</v>
      </c>
      <c r="BD28">
        <f t="shared" si="17"/>
        <v>16.960000000000008</v>
      </c>
      <c r="BE28" s="4">
        <f>BC28/GGDP!G28</f>
        <v>1.4842578710644676</v>
      </c>
      <c r="BF28">
        <f t="shared" si="18"/>
        <v>1.0991001519224028</v>
      </c>
      <c r="BH28">
        <v>21.62</v>
      </c>
      <c r="BK28" s="17">
        <v>28.31</v>
      </c>
      <c r="BL28">
        <f t="shared" si="19"/>
        <v>6.6899999999999977</v>
      </c>
      <c r="BM28" s="8">
        <f>BK28/GGDP!G28</f>
        <v>0.22338830584707645</v>
      </c>
      <c r="BO28">
        <f t="shared" si="20"/>
        <v>1.3094357076780758</v>
      </c>
    </row>
    <row r="29" spans="1:67" x14ac:dyDescent="0.35">
      <c r="A29">
        <v>22</v>
      </c>
      <c r="B29">
        <v>2021</v>
      </c>
      <c r="C29">
        <v>0.1720138685418498</v>
      </c>
      <c r="D29">
        <v>0.41551909366149037</v>
      </c>
      <c r="E29">
        <v>0.2167203828498877</v>
      </c>
      <c r="F29">
        <f t="shared" si="1"/>
        <v>0.80425334505322787</v>
      </c>
      <c r="G29">
        <v>5.6572907510499079E-2</v>
      </c>
      <c r="L29" s="12"/>
      <c r="M29" s="12"/>
      <c r="N29" s="12"/>
      <c r="O29" s="12"/>
      <c r="U29" s="10"/>
      <c r="V29" s="10"/>
      <c r="W29" s="10"/>
      <c r="Y29">
        <f t="shared" si="21"/>
        <v>68.496370016209667</v>
      </c>
      <c r="Z29">
        <f t="shared" si="22"/>
        <v>165.46078423503991</v>
      </c>
      <c r="AA29">
        <f t="shared" si="23"/>
        <v>86.298620335539681</v>
      </c>
      <c r="AB29">
        <v>23.16</v>
      </c>
      <c r="AC29">
        <f>Y29/GGDP!$G29</f>
        <v>0.50911528182109167</v>
      </c>
      <c r="AD29">
        <f>Z29/GGDP!$G29</f>
        <v>1.2298259568532772</v>
      </c>
      <c r="AE29">
        <f>AA29/GGDP!$G29</f>
        <v>0.64143466876423139</v>
      </c>
      <c r="AF29">
        <f>AB29/GGDP!$G29</f>
        <v>0.17214211386948119</v>
      </c>
      <c r="AI29">
        <v>2021</v>
      </c>
      <c r="AJ29">
        <v>70.45</v>
      </c>
      <c r="AK29" s="5">
        <f>AJ29/GGDP!G29</f>
        <v>0.52363609335513606</v>
      </c>
      <c r="AM29">
        <v>161</v>
      </c>
      <c r="AN29" s="4">
        <f t="shared" si="13"/>
        <v>90.55</v>
      </c>
      <c r="AO29" s="6">
        <f>AM29/GGDP!G29</f>
        <v>1.1966701352757545</v>
      </c>
      <c r="AP29" s="13">
        <f t="shared" si="14"/>
        <v>2.2853087295954575</v>
      </c>
      <c r="AQ29">
        <v>88.76</v>
      </c>
      <c r="AR29" s="6">
        <f>AQ29/GGDP!G29</f>
        <v>0.65972944849115511</v>
      </c>
      <c r="AT29">
        <v>2021</v>
      </c>
      <c r="AU29">
        <v>141.34</v>
      </c>
      <c r="AV29">
        <f t="shared" si="15"/>
        <v>52.58</v>
      </c>
      <c r="AW29" s="6">
        <f>AU29/GGDP!G29</f>
        <v>1.0505425895644418</v>
      </c>
      <c r="AX29">
        <f t="shared" si="16"/>
        <v>1.5923839567372691</v>
      </c>
      <c r="AY29">
        <v>170.18</v>
      </c>
      <c r="AZ29" s="8">
        <f>AY29/GGDP!G29</f>
        <v>1.2649026311877509</v>
      </c>
      <c r="BB29">
        <v>2021</v>
      </c>
      <c r="BC29">
        <v>187.24</v>
      </c>
      <c r="BD29">
        <f t="shared" si="17"/>
        <v>17.060000000000002</v>
      </c>
      <c r="BE29" s="4">
        <f>BC29/GGDP!G29</f>
        <v>1.3917050691244242</v>
      </c>
      <c r="BF29">
        <f t="shared" si="18"/>
        <v>1.1002467975085204</v>
      </c>
      <c r="BH29">
        <v>23.17</v>
      </c>
      <c r="BK29" s="17">
        <v>30.09</v>
      </c>
      <c r="BL29">
        <f t="shared" si="19"/>
        <v>6.9199999999999982</v>
      </c>
      <c r="BM29" s="8">
        <f>BK29/GGDP!G29</f>
        <v>0.22365095882265498</v>
      </c>
      <c r="BO29">
        <f t="shared" si="20"/>
        <v>1.2986620630125161</v>
      </c>
    </row>
    <row r="30" spans="1:67" x14ac:dyDescent="0.35">
      <c r="A30">
        <v>23</v>
      </c>
      <c r="B30">
        <v>2022</v>
      </c>
      <c r="C30">
        <v>0.1715402965987064</v>
      </c>
      <c r="D30">
        <v>0.41059000024593595</v>
      </c>
      <c r="E30">
        <v>0.21760409237352749</v>
      </c>
      <c r="F30">
        <f t="shared" si="1"/>
        <v>0.79973438921816986</v>
      </c>
      <c r="G30">
        <v>6.0721575957305533E-2</v>
      </c>
      <c r="L30" s="12"/>
      <c r="M30" s="12"/>
      <c r="N30" s="12"/>
      <c r="O30" s="12"/>
      <c r="U30" s="10"/>
      <c r="V30" s="10"/>
      <c r="W30" s="10"/>
      <c r="Y30">
        <f t="shared" si="21"/>
        <v>67.815781527759029</v>
      </c>
      <c r="Z30">
        <f t="shared" si="22"/>
        <v>162.32035449547485</v>
      </c>
      <c r="AA30">
        <f t="shared" si="23"/>
        <v>86.026384940159417</v>
      </c>
      <c r="AB30">
        <v>24.69</v>
      </c>
      <c r="AC30">
        <f>Y30/GGDP!$G30</f>
        <v>0.48777804450664625</v>
      </c>
      <c r="AD30">
        <f>Z30/GGDP!$G30</f>
        <v>1.1675203516901018</v>
      </c>
      <c r="AE30">
        <f>AA30/GGDP!$G30</f>
        <v>0.61876131007810842</v>
      </c>
      <c r="AF30">
        <f>AB30/GGDP!$G30</f>
        <v>0.17758757102783573</v>
      </c>
      <c r="AI30">
        <v>2022</v>
      </c>
      <c r="AJ30">
        <v>69.75</v>
      </c>
      <c r="AK30" s="5">
        <f>AJ30/GGDP!G30</f>
        <v>0.50169028267280447</v>
      </c>
      <c r="AM30">
        <v>161.97999999999999</v>
      </c>
      <c r="AN30" s="4">
        <f t="shared" si="13"/>
        <v>92.22999999999999</v>
      </c>
      <c r="AO30" s="6">
        <f>AM30/GGDP!G30</f>
        <v>1.1650722865568581</v>
      </c>
      <c r="AP30" s="13">
        <f t="shared" si="14"/>
        <v>2.3222939068100357</v>
      </c>
      <c r="AQ30">
        <v>88.48</v>
      </c>
      <c r="AR30" s="6">
        <f>AQ30/GGDP!G30</f>
        <v>0.63640940804142998</v>
      </c>
      <c r="AT30">
        <v>2022</v>
      </c>
      <c r="AU30">
        <v>143.77000000000001</v>
      </c>
      <c r="AV30">
        <f t="shared" si="15"/>
        <v>55.290000000000006</v>
      </c>
      <c r="AW30" s="6">
        <f>AU30/GGDP!G30</f>
        <v>1.0340933611450767</v>
      </c>
      <c r="AX30">
        <f t="shared" si="16"/>
        <v>1.6248869801084991</v>
      </c>
      <c r="AY30">
        <v>166.95</v>
      </c>
      <c r="AZ30" s="8">
        <f>AY30/GGDP!G30</f>
        <v>1.2008199669136157</v>
      </c>
      <c r="BB30">
        <v>2022</v>
      </c>
      <c r="BC30">
        <v>189.07</v>
      </c>
      <c r="BD30">
        <f t="shared" si="17"/>
        <v>22.120000000000005</v>
      </c>
      <c r="BE30" s="4">
        <f>BC30/GGDP!G30</f>
        <v>1.3599223189239731</v>
      </c>
      <c r="BF30">
        <f t="shared" si="18"/>
        <v>1.1324947589098533</v>
      </c>
      <c r="BH30">
        <v>24.69</v>
      </c>
      <c r="BK30" s="17">
        <v>32.07</v>
      </c>
      <c r="BL30">
        <f t="shared" si="19"/>
        <v>7.379999999999999</v>
      </c>
      <c r="BM30" s="8">
        <f>BK30/GGDP!G30</f>
        <v>0.23066963964611956</v>
      </c>
      <c r="BO30">
        <f t="shared" si="20"/>
        <v>1.2989064398541919</v>
      </c>
    </row>
    <row r="31" spans="1:67" x14ac:dyDescent="0.35">
      <c r="A31">
        <v>24</v>
      </c>
      <c r="B31">
        <v>2023</v>
      </c>
      <c r="C31">
        <v>0.17050422617312735</v>
      </c>
      <c r="D31">
        <v>0.40904012435635867</v>
      </c>
      <c r="E31">
        <v>0.21774506946468475</v>
      </c>
      <c r="F31">
        <f t="shared" si="1"/>
        <v>0.7972894199941708</v>
      </c>
      <c r="G31">
        <v>6.3878363936655982E-2</v>
      </c>
      <c r="L31" s="12"/>
      <c r="M31" s="12"/>
      <c r="N31" s="12"/>
      <c r="O31" s="12"/>
      <c r="U31" s="10"/>
      <c r="V31" s="10"/>
      <c r="W31" s="10"/>
      <c r="Y31">
        <f t="shared" si="21"/>
        <v>68.25330269890587</v>
      </c>
      <c r="Z31">
        <f t="shared" si="22"/>
        <v>163.73986762852903</v>
      </c>
      <c r="AA31">
        <f t="shared" si="23"/>
        <v>87.163939985141184</v>
      </c>
      <c r="AB31">
        <v>26.29</v>
      </c>
      <c r="AC31">
        <f>Y31/GGDP!$G31</f>
        <v>0.47510303980861668</v>
      </c>
      <c r="AD31">
        <f>Z31/GGDP!$G31</f>
        <v>1.1397735460707854</v>
      </c>
      <c r="AE31">
        <f>AA31/GGDP!$G31</f>
        <v>0.60673771394362508</v>
      </c>
      <c r="AF31">
        <f>AB31/GGDP!$G31</f>
        <v>0.18300153139356815</v>
      </c>
      <c r="AI31">
        <v>2023</v>
      </c>
      <c r="AJ31">
        <v>70.2</v>
      </c>
      <c r="AK31" s="5">
        <f>AJ31/GGDP!G31</f>
        <v>0.48865376583600167</v>
      </c>
      <c r="AM31">
        <v>163.21</v>
      </c>
      <c r="AN31" s="4">
        <f t="shared" si="13"/>
        <v>93.01</v>
      </c>
      <c r="AO31" s="6">
        <f>AM31/GGDP!G31</f>
        <v>1.1360852011694278</v>
      </c>
      <c r="AP31" s="13">
        <f t="shared" si="14"/>
        <v>2.3249287749287748</v>
      </c>
      <c r="AQ31">
        <v>89.65</v>
      </c>
      <c r="AR31" s="6">
        <f>AQ31/GGDP!G31</f>
        <v>0.62404287901990818</v>
      </c>
      <c r="AT31">
        <v>2023</v>
      </c>
      <c r="AU31">
        <v>146.27000000000001</v>
      </c>
      <c r="AV31">
        <f t="shared" si="15"/>
        <v>56.620000000000005</v>
      </c>
      <c r="AW31" s="6">
        <f>AU31/GGDP!G31</f>
        <v>1.0181678964221079</v>
      </c>
      <c r="AX31">
        <f t="shared" si="16"/>
        <v>1.6315672058003345</v>
      </c>
      <c r="AY31">
        <v>168.41</v>
      </c>
      <c r="AZ31" s="8">
        <f>AY31/GGDP!G31</f>
        <v>1.172281776416539</v>
      </c>
      <c r="BB31">
        <v>2023</v>
      </c>
      <c r="BC31">
        <v>191.1</v>
      </c>
      <c r="BD31">
        <f t="shared" si="17"/>
        <v>22.689999999999998</v>
      </c>
      <c r="BE31" s="4">
        <f>BC31/GGDP!G31</f>
        <v>1.330224140331338</v>
      </c>
      <c r="BF31">
        <f t="shared" si="18"/>
        <v>1.1347307167032836</v>
      </c>
      <c r="BH31">
        <v>26.3</v>
      </c>
      <c r="BK31" s="17">
        <v>34.08</v>
      </c>
      <c r="BL31">
        <f t="shared" si="19"/>
        <v>7.7799999999999976</v>
      </c>
      <c r="BM31" s="8">
        <f>BK31/GGDP!G31</f>
        <v>0.23722678546568285</v>
      </c>
      <c r="BO31">
        <f t="shared" si="20"/>
        <v>1.2958174904942965</v>
      </c>
    </row>
    <row r="32" spans="1:67" x14ac:dyDescent="0.35">
      <c r="A32">
        <v>25</v>
      </c>
      <c r="B32">
        <v>2024</v>
      </c>
      <c r="C32">
        <v>0.16961232152679789</v>
      </c>
      <c r="D32">
        <v>0.40793533111711666</v>
      </c>
      <c r="E32">
        <v>0.2177074115705642</v>
      </c>
      <c r="F32">
        <f t="shared" si="1"/>
        <v>0.79525506421447867</v>
      </c>
      <c r="G32">
        <v>6.6773491497859522E-2</v>
      </c>
      <c r="L32" s="12"/>
      <c r="M32" s="12"/>
      <c r="N32" s="12"/>
      <c r="O32" s="12"/>
      <c r="U32" s="10"/>
      <c r="V32" s="10"/>
      <c r="W32" s="10"/>
      <c r="Y32">
        <f t="shared" si="21"/>
        <v>68.953336572740795</v>
      </c>
      <c r="Z32">
        <f t="shared" si="22"/>
        <v>165.83996925003382</v>
      </c>
      <c r="AA32">
        <f t="shared" si="23"/>
        <v>88.505671576658131</v>
      </c>
      <c r="AB32">
        <v>27.92</v>
      </c>
      <c r="AC32">
        <f>Y32/GGDP!$G32</f>
        <v>0.46464512515323986</v>
      </c>
      <c r="AD32">
        <f>Z32/GGDP!$G32</f>
        <v>1.1175200084234085</v>
      </c>
      <c r="AE32">
        <f>AA32/GGDP!$G32</f>
        <v>0.59639940415537818</v>
      </c>
      <c r="AF32">
        <f>AB32/GGDP!$G32</f>
        <v>0.1881401617250674</v>
      </c>
      <c r="AI32">
        <v>2024</v>
      </c>
      <c r="AJ32">
        <v>70.92</v>
      </c>
      <c r="AK32" s="5">
        <f>AJ32/GGDP!G32</f>
        <v>0.4778975741239892</v>
      </c>
      <c r="AM32">
        <v>163.38999999999999</v>
      </c>
      <c r="AN32" s="4">
        <f t="shared" si="13"/>
        <v>92.469999999999985</v>
      </c>
      <c r="AO32" s="6">
        <f>AM32/GGDP!G32</f>
        <v>1.101010781671159</v>
      </c>
      <c r="AP32" s="13">
        <f t="shared" si="14"/>
        <v>2.3038635081782286</v>
      </c>
      <c r="AQ32">
        <v>91.03</v>
      </c>
      <c r="AR32" s="6">
        <f>AQ32/GGDP!G32</f>
        <v>0.61340970350404311</v>
      </c>
      <c r="AT32">
        <v>2024</v>
      </c>
      <c r="AU32">
        <v>148.37</v>
      </c>
      <c r="AV32">
        <f t="shared" si="15"/>
        <v>57.34</v>
      </c>
      <c r="AW32" s="6">
        <f>AU32/GGDP!G32</f>
        <v>0.99979784366576818</v>
      </c>
      <c r="AX32">
        <f t="shared" si="16"/>
        <v>1.6299022300340547</v>
      </c>
      <c r="AY32">
        <v>170.57</v>
      </c>
      <c r="AZ32" s="8">
        <f>AY32/GGDP!G32</f>
        <v>1.1493935309973045</v>
      </c>
      <c r="BB32">
        <v>2024</v>
      </c>
      <c r="BC32">
        <v>192.84</v>
      </c>
      <c r="BD32">
        <f t="shared" si="17"/>
        <v>22.27000000000001</v>
      </c>
      <c r="BE32" s="4">
        <f>BC32/GGDP!G32</f>
        <v>1.2994609164420485</v>
      </c>
      <c r="BF32">
        <f t="shared" si="18"/>
        <v>1.1305622325145102</v>
      </c>
      <c r="BH32">
        <v>27.92</v>
      </c>
      <c r="BK32" s="17">
        <v>36.22</v>
      </c>
      <c r="BL32">
        <f t="shared" si="19"/>
        <v>8.2999999999999972</v>
      </c>
      <c r="BM32" s="8">
        <f>BK32/GGDP!G32</f>
        <v>0.24407008086253368</v>
      </c>
      <c r="BO32">
        <f t="shared" si="20"/>
        <v>1.2972779369627505</v>
      </c>
    </row>
    <row r="33" spans="1:67" x14ac:dyDescent="0.35">
      <c r="A33">
        <v>26</v>
      </c>
      <c r="B33">
        <v>2025</v>
      </c>
      <c r="C33">
        <v>0.1686343819959939</v>
      </c>
      <c r="D33">
        <v>0.40664545775892547</v>
      </c>
      <c r="E33">
        <v>0.21774478614351364</v>
      </c>
      <c r="F33">
        <f t="shared" si="1"/>
        <v>0.79302462589843303</v>
      </c>
      <c r="G33">
        <v>6.9848002827854375E-2</v>
      </c>
      <c r="Y33">
        <f t="shared" si="21"/>
        <v>69.575588905038515</v>
      </c>
      <c r="Z33">
        <f t="shared" si="22"/>
        <v>167.77478509577205</v>
      </c>
      <c r="AA33">
        <f t="shared" si="23"/>
        <v>89.837680475482941</v>
      </c>
      <c r="AB33">
        <v>29.63</v>
      </c>
      <c r="AC33">
        <f>Y33/GGDP!$G33</f>
        <v>0.45397095722979591</v>
      </c>
      <c r="AD33">
        <f>Z33/GGDP!$G33</f>
        <v>1.0947069365507769</v>
      </c>
      <c r="AE33">
        <f>AA33/GGDP!$G33</f>
        <v>0.58617826226988745</v>
      </c>
      <c r="AF33">
        <f>AB33/GGDP!$G33</f>
        <v>0.19333159337074254</v>
      </c>
      <c r="AI33">
        <v>2025</v>
      </c>
      <c r="AJ33">
        <v>71.56</v>
      </c>
      <c r="AK33" s="5">
        <f>AJ33/GGDP!G33</f>
        <v>0.46691896124233334</v>
      </c>
      <c r="AM33">
        <v>162.63999999999999</v>
      </c>
      <c r="AN33" s="4">
        <f t="shared" si="13"/>
        <v>91.079999999999984</v>
      </c>
      <c r="AO33" s="6">
        <f>AM33/GGDP!G33</f>
        <v>1.0612031841315412</v>
      </c>
      <c r="AP33" s="13">
        <f t="shared" si="14"/>
        <v>2.2727780883174957</v>
      </c>
      <c r="AQ33">
        <v>92.4</v>
      </c>
      <c r="AR33" s="6">
        <f>AQ33/GGDP!G33</f>
        <v>0.60289703771368919</v>
      </c>
      <c r="AT33">
        <v>2025</v>
      </c>
      <c r="AU33">
        <v>150.31</v>
      </c>
      <c r="AV33">
        <f t="shared" si="15"/>
        <v>57.91</v>
      </c>
      <c r="AW33" s="6">
        <f>AU33/GGDP!G33</f>
        <v>0.98075166383922752</v>
      </c>
      <c r="AX33">
        <f t="shared" si="16"/>
        <v>1.6267316017316016</v>
      </c>
      <c r="AY33">
        <v>172.56</v>
      </c>
      <c r="AZ33" s="8">
        <f>AY33/GGDP!G33</f>
        <v>1.1259297925094611</v>
      </c>
      <c r="BB33">
        <v>2025</v>
      </c>
      <c r="BC33">
        <v>194.43</v>
      </c>
      <c r="BD33">
        <f t="shared" si="17"/>
        <v>21.870000000000005</v>
      </c>
      <c r="BE33" s="4">
        <f>BC33/GGDP!G33</f>
        <v>1.2686284744877987</v>
      </c>
      <c r="BF33">
        <f t="shared" si="18"/>
        <v>1.1267385257301807</v>
      </c>
      <c r="BH33">
        <v>29.64</v>
      </c>
      <c r="BK33" s="17">
        <v>38.6</v>
      </c>
      <c r="BL33">
        <f t="shared" si="19"/>
        <v>8.9600000000000009</v>
      </c>
      <c r="BM33" s="8">
        <f>BK33/GGDP!G33</f>
        <v>0.25185958501892214</v>
      </c>
      <c r="BO33">
        <f t="shared" si="20"/>
        <v>1.3022941970310391</v>
      </c>
    </row>
    <row r="34" spans="1:67" x14ac:dyDescent="0.35">
      <c r="A34">
        <v>27</v>
      </c>
      <c r="B34">
        <v>2026</v>
      </c>
      <c r="C34">
        <v>0.1645394397259631</v>
      </c>
      <c r="D34">
        <v>0.40673830416216977</v>
      </c>
      <c r="E34">
        <v>0.21704753413729999</v>
      </c>
      <c r="F34">
        <f t="shared" si="1"/>
        <v>0.78832527802543284</v>
      </c>
      <c r="G34">
        <v>7.3999343062268311E-2</v>
      </c>
      <c r="Y34">
        <f t="shared" si="21"/>
        <v>68.1852438500608</v>
      </c>
      <c r="Z34">
        <f t="shared" si="22"/>
        <v>168.55260051114419</v>
      </c>
      <c r="AA34">
        <f t="shared" si="23"/>
        <v>89.944630095096613</v>
      </c>
      <c r="AB34">
        <v>31.48</v>
      </c>
      <c r="AC34">
        <f>Y34/GGDP!$G34</f>
        <v>0.43097935560369632</v>
      </c>
      <c r="AD34">
        <f>Z34/GGDP!$G34</f>
        <v>1.0653726092607558</v>
      </c>
      <c r="AE34">
        <f>AA34/GGDP!$G34</f>
        <v>0.56851419060171049</v>
      </c>
      <c r="AF34">
        <f>AB34/GGDP!$G34</f>
        <v>0.19897604449781936</v>
      </c>
      <c r="AI34">
        <v>2026</v>
      </c>
      <c r="AJ34">
        <v>70.13</v>
      </c>
      <c r="AK34" s="5">
        <f>AJ34/GGDP!G34</f>
        <v>0.44327160103659685</v>
      </c>
      <c r="AM34">
        <v>161.44</v>
      </c>
      <c r="AN34" s="4">
        <f t="shared" si="13"/>
        <v>91.31</v>
      </c>
      <c r="AO34" s="6">
        <f>AM34/GGDP!G34</f>
        <v>1.0204159029138486</v>
      </c>
      <c r="AP34" s="13">
        <f t="shared" si="14"/>
        <v>2.3020105518323115</v>
      </c>
      <c r="AQ34">
        <v>92.51</v>
      </c>
      <c r="AR34" s="6">
        <f>AQ34/GGDP!G34</f>
        <v>0.58472915744896026</v>
      </c>
      <c r="AT34">
        <v>2026</v>
      </c>
      <c r="AU34">
        <v>152.15</v>
      </c>
      <c r="AV34">
        <f t="shared" si="15"/>
        <v>59.64</v>
      </c>
      <c r="AW34" s="6">
        <f>AU34/GGDP!G34</f>
        <v>0.96169647936287217</v>
      </c>
      <c r="AX34">
        <f t="shared" si="16"/>
        <v>1.6446870608582855</v>
      </c>
      <c r="AY34">
        <v>173.36</v>
      </c>
      <c r="AZ34" s="8">
        <f>AY34/GGDP!G34</f>
        <v>1.0957588015928197</v>
      </c>
      <c r="BB34">
        <v>2026</v>
      </c>
      <c r="BC34">
        <v>195.93</v>
      </c>
      <c r="BD34">
        <f t="shared" si="17"/>
        <v>22.569999999999993</v>
      </c>
      <c r="BE34" s="4">
        <f>BC34/GGDP!G34</f>
        <v>1.2384172934707034</v>
      </c>
      <c r="BF34">
        <f t="shared" si="18"/>
        <v>1.1301915089986156</v>
      </c>
      <c r="BH34">
        <v>31.54</v>
      </c>
      <c r="BK34" s="17">
        <v>41.28</v>
      </c>
      <c r="BL34">
        <f t="shared" si="19"/>
        <v>9.740000000000002</v>
      </c>
      <c r="BM34" s="8">
        <f>BK34/GGDP!G34</f>
        <v>0.26091903166677199</v>
      </c>
      <c r="BO34">
        <f t="shared" si="20"/>
        <v>1.3088142041851618</v>
      </c>
    </row>
    <row r="35" spans="1:67" x14ac:dyDescent="0.35">
      <c r="A35">
        <v>28</v>
      </c>
      <c r="B35">
        <v>2027</v>
      </c>
      <c r="C35">
        <v>0.1584616106626619</v>
      </c>
      <c r="D35">
        <v>0.40717101558100244</v>
      </c>
      <c r="E35">
        <v>0.21620987422564295</v>
      </c>
      <c r="F35">
        <f t="shared" si="1"/>
        <v>0.78184250046930737</v>
      </c>
      <c r="G35">
        <v>7.92425380138915E-2</v>
      </c>
      <c r="Y35">
        <f t="shared" si="21"/>
        <v>65.657343750101333</v>
      </c>
      <c r="Z35">
        <f t="shared" si="22"/>
        <v>168.7081635942186</v>
      </c>
      <c r="AA35">
        <f t="shared" si="23"/>
        <v>89.584890465486993</v>
      </c>
      <c r="AB35">
        <v>33.479999999999997</v>
      </c>
      <c r="AC35">
        <f>Y35/GGDP!$G35</f>
        <v>0.40218893568209085</v>
      </c>
      <c r="AD35">
        <f>Z35/GGDP!$G35</f>
        <v>1.0334343864883222</v>
      </c>
      <c r="AE35">
        <f>AA35/GGDP!$G35</f>
        <v>0.54875890024800611</v>
      </c>
      <c r="AF35">
        <f>AB35/GGDP!$G35</f>
        <v>0.20508422664624806</v>
      </c>
      <c r="AI35">
        <v>2027</v>
      </c>
      <c r="AJ35">
        <v>67.53</v>
      </c>
      <c r="AK35" s="5">
        <f>AJ35/GGDP!G35</f>
        <v>0.41366003062787138</v>
      </c>
      <c r="AM35">
        <v>159.86000000000001</v>
      </c>
      <c r="AN35" s="4">
        <f t="shared" si="13"/>
        <v>92.330000000000013</v>
      </c>
      <c r="AO35" s="6">
        <f>AM35/GGDP!G35</f>
        <v>0.97923430321592653</v>
      </c>
      <c r="AP35" s="13">
        <f t="shared" si="14"/>
        <v>2.3672441877683994</v>
      </c>
      <c r="AQ35">
        <v>92.14</v>
      </c>
      <c r="AR35" s="6">
        <f>AQ35/GGDP!G35</f>
        <v>0.56441041347626342</v>
      </c>
      <c r="AT35">
        <v>2027</v>
      </c>
      <c r="AU35">
        <v>153.83000000000001</v>
      </c>
      <c r="AV35">
        <f t="shared" si="15"/>
        <v>61.690000000000012</v>
      </c>
      <c r="AW35" s="6">
        <f>AU35/GGDP!G35</f>
        <v>0.94229709035222065</v>
      </c>
      <c r="AX35">
        <f t="shared" si="16"/>
        <v>1.6695246364228349</v>
      </c>
      <c r="AY35">
        <v>173.52</v>
      </c>
      <c r="AZ35" s="8">
        <f>AY35/GGDP!G35</f>
        <v>1.0629096477794795</v>
      </c>
      <c r="BB35">
        <v>2027</v>
      </c>
      <c r="BC35">
        <v>197.32</v>
      </c>
      <c r="BD35">
        <f t="shared" si="17"/>
        <v>23.799999999999983</v>
      </c>
      <c r="BE35" s="4">
        <f>BC35/GGDP!G35</f>
        <v>1.208698315467075</v>
      </c>
      <c r="BF35">
        <f t="shared" si="18"/>
        <v>1.1371599815583218</v>
      </c>
      <c r="BH35">
        <v>33.770000000000003</v>
      </c>
      <c r="BK35" s="17">
        <v>44.26</v>
      </c>
      <c r="BL35">
        <f t="shared" si="19"/>
        <v>10.489999999999995</v>
      </c>
      <c r="BM35" s="8">
        <f>BK35/GGDP!G35</f>
        <v>0.27111791730474732</v>
      </c>
      <c r="BO35">
        <f t="shared" si="20"/>
        <v>1.3106307373408348</v>
      </c>
    </row>
    <row r="36" spans="1:67" x14ac:dyDescent="0.35">
      <c r="A36">
        <v>29</v>
      </c>
      <c r="B36">
        <v>2028</v>
      </c>
      <c r="C36">
        <v>0.15218105836502793</v>
      </c>
      <c r="D36">
        <v>0.40721697891721836</v>
      </c>
      <c r="E36">
        <v>0.21491289853030945</v>
      </c>
      <c r="F36">
        <f t="shared" si="1"/>
        <v>0.77431093581255572</v>
      </c>
      <c r="G36">
        <v>8.5364135793773777E-2</v>
      </c>
      <c r="Y36">
        <f t="shared" si="21"/>
        <v>63.022494030528172</v>
      </c>
      <c r="Z36">
        <f t="shared" si="22"/>
        <v>168.64010474537352</v>
      </c>
      <c r="AA36">
        <f t="shared" si="23"/>
        <v>89.00152890395789</v>
      </c>
      <c r="AB36">
        <v>35.64</v>
      </c>
      <c r="AC36">
        <f>Y36/GGDP!$G36</f>
        <v>0.37428729083340168</v>
      </c>
      <c r="AD36">
        <f>Z36/GGDP!$G36</f>
        <v>1.0015447484580919</v>
      </c>
      <c r="AE36">
        <f>AA36/GGDP!$G36</f>
        <v>0.52857541812541808</v>
      </c>
      <c r="AF36">
        <f>AB36/GGDP!$G36</f>
        <v>0.21166409312269865</v>
      </c>
      <c r="AI36">
        <v>2028</v>
      </c>
      <c r="AJ36">
        <v>64.819999999999993</v>
      </c>
      <c r="AK36" s="5">
        <f>AJ36/GGDP!G36</f>
        <v>0.38496258463000355</v>
      </c>
      <c r="AM36">
        <v>157.96</v>
      </c>
      <c r="AN36" s="4">
        <f t="shared" si="13"/>
        <v>93.140000000000015</v>
      </c>
      <c r="AO36" s="6">
        <f>AM36/GGDP!G36</f>
        <v>0.93811616581541757</v>
      </c>
      <c r="AP36" s="13">
        <f t="shared" si="14"/>
        <v>2.4369021906818888</v>
      </c>
      <c r="AQ36">
        <v>91.54</v>
      </c>
      <c r="AR36" s="6">
        <f>AQ36/GGDP!G36</f>
        <v>0.54365126499584282</v>
      </c>
      <c r="AT36">
        <v>2028</v>
      </c>
      <c r="AU36">
        <v>155.31</v>
      </c>
      <c r="AV36">
        <f t="shared" si="15"/>
        <v>63.769999999999996</v>
      </c>
      <c r="AW36" s="6">
        <f>AU36/GGDP!G36</f>
        <v>0.92237795462644023</v>
      </c>
      <c r="AX36">
        <f t="shared" si="16"/>
        <v>1.6966353506663752</v>
      </c>
      <c r="AY36">
        <v>173.45</v>
      </c>
      <c r="AZ36" s="8">
        <f>AY36/GGDP!G36</f>
        <v>1.0301104644257038</v>
      </c>
      <c r="BB36">
        <v>2028</v>
      </c>
      <c r="BC36">
        <v>198.57</v>
      </c>
      <c r="BD36">
        <f t="shared" si="17"/>
        <v>25.120000000000005</v>
      </c>
      <c r="BE36" s="4">
        <f>BC36/GGDP!G36</f>
        <v>1.1792968286019718</v>
      </c>
      <c r="BF36">
        <f t="shared" si="18"/>
        <v>1.1448255981550879</v>
      </c>
      <c r="BH36">
        <v>36.36</v>
      </c>
      <c r="BK36" s="17">
        <v>47.59</v>
      </c>
      <c r="BL36">
        <f t="shared" si="19"/>
        <v>11.230000000000004</v>
      </c>
      <c r="BM36" s="8">
        <f>BK36/GGDP!G36</f>
        <v>0.28263451716355864</v>
      </c>
      <c r="BO36">
        <f t="shared" si="20"/>
        <v>1.308855885588559</v>
      </c>
    </row>
    <row r="37" spans="1:67" x14ac:dyDescent="0.35">
      <c r="A37">
        <v>30</v>
      </c>
      <c r="B37">
        <v>2029</v>
      </c>
      <c r="C37">
        <v>0.14582794839861832</v>
      </c>
      <c r="D37">
        <v>0.40674859600065794</v>
      </c>
      <c r="E37">
        <v>0.21298493784806261</v>
      </c>
      <c r="F37">
        <f t="shared" si="1"/>
        <v>0.76556148224733889</v>
      </c>
      <c r="G37">
        <v>9.2558216039664451E-2</v>
      </c>
      <c r="Y37">
        <f t="shared" si="21"/>
        <v>60.339030847494278</v>
      </c>
      <c r="Z37">
        <f t="shared" si="22"/>
        <v>168.29981050114822</v>
      </c>
      <c r="AA37">
        <f t="shared" si="23"/>
        <v>88.126486561664223</v>
      </c>
      <c r="AB37">
        <v>37.979999999999997</v>
      </c>
      <c r="AC37">
        <f>Y37/GGDP!$G37</f>
        <v>0.34757506248556613</v>
      </c>
      <c r="AD37">
        <f>Z37/GGDP!$G37</f>
        <v>0.96946895449970172</v>
      </c>
      <c r="AE37">
        <f>AA37/GGDP!$G37</f>
        <v>0.50764105162248974</v>
      </c>
      <c r="AF37">
        <f>AB37/GGDP!$G37</f>
        <v>0.21877880184331797</v>
      </c>
      <c r="AI37">
        <v>2029</v>
      </c>
      <c r="AJ37">
        <v>62.06</v>
      </c>
      <c r="AK37" s="5">
        <f>AJ37/GGDP!G37</f>
        <v>0.35748847926267285</v>
      </c>
      <c r="AM37">
        <v>155.77000000000001</v>
      </c>
      <c r="AN37" s="4">
        <f t="shared" si="13"/>
        <v>93.710000000000008</v>
      </c>
      <c r="AO37" s="6">
        <f>AM37/GGDP!G37</f>
        <v>0.89729262672811072</v>
      </c>
      <c r="AP37" s="13">
        <f t="shared" si="14"/>
        <v>2.5099903319368355</v>
      </c>
      <c r="AQ37">
        <v>90.64</v>
      </c>
      <c r="AR37" s="6">
        <f>AQ37/GGDP!G37</f>
        <v>0.52211981566820276</v>
      </c>
      <c r="AT37">
        <v>2029</v>
      </c>
      <c r="AU37">
        <v>156.58000000000001</v>
      </c>
      <c r="AV37">
        <f t="shared" si="15"/>
        <v>65.940000000000012</v>
      </c>
      <c r="AW37" s="6">
        <f>AU37/GGDP!G37</f>
        <v>0.90195852534562226</v>
      </c>
      <c r="AX37">
        <f t="shared" si="16"/>
        <v>1.727493380406002</v>
      </c>
      <c r="AY37">
        <v>173.1</v>
      </c>
      <c r="AZ37" s="8">
        <f>AY37/GGDP!G37</f>
        <v>0.99711981566820274</v>
      </c>
      <c r="BB37">
        <v>2029</v>
      </c>
      <c r="BC37">
        <v>199.61</v>
      </c>
      <c r="BD37">
        <f t="shared" si="17"/>
        <v>26.510000000000019</v>
      </c>
      <c r="BE37" s="4">
        <f>BC37/GGDP!G37</f>
        <v>1.1498271889400924</v>
      </c>
      <c r="BF37">
        <f t="shared" si="18"/>
        <v>1.1531484690930098</v>
      </c>
      <c r="BH37">
        <v>39.39</v>
      </c>
      <c r="BK37" s="17">
        <v>51.26</v>
      </c>
      <c r="BL37">
        <f t="shared" si="19"/>
        <v>11.869999999999997</v>
      </c>
      <c r="BM37" s="8">
        <f>BK37/GGDP!G37</f>
        <v>0.29527649769585251</v>
      </c>
      <c r="BO37">
        <f t="shared" si="20"/>
        <v>1.3013455191673013</v>
      </c>
    </row>
    <row r="38" spans="1:67" x14ac:dyDescent="0.35">
      <c r="A38">
        <v>31</v>
      </c>
      <c r="B38">
        <v>2030</v>
      </c>
      <c r="C38">
        <v>0.13941447801939189</v>
      </c>
      <c r="D38">
        <v>0.40572343029276098</v>
      </c>
      <c r="E38">
        <v>0.21034547679563209</v>
      </c>
      <c r="F38">
        <f t="shared" si="1"/>
        <v>0.7554833851077849</v>
      </c>
      <c r="G38">
        <v>0.10086604537324673</v>
      </c>
      <c r="Y38">
        <f t="shared" si="21"/>
        <v>57.597231508307459</v>
      </c>
      <c r="Z38">
        <f t="shared" si="22"/>
        <v>167.61922201269761</v>
      </c>
      <c r="AA38">
        <f t="shared" si="23"/>
        <v>86.901427282453085</v>
      </c>
      <c r="AB38">
        <v>40.47</v>
      </c>
      <c r="AC38">
        <f>Y38/GGDP!$G38</f>
        <v>0.32197010178493746</v>
      </c>
      <c r="AD38">
        <f>Z38/GGDP!$G38</f>
        <v>0.93699604233158706</v>
      </c>
      <c r="AE38">
        <f>AA38/GGDP!$G38</f>
        <v>0.48578135883757106</v>
      </c>
      <c r="AF38">
        <f>AB38/GGDP!$G38</f>
        <v>0.22622840851920176</v>
      </c>
      <c r="AI38">
        <v>2030</v>
      </c>
      <c r="AJ38">
        <v>59.24</v>
      </c>
      <c r="AK38" s="5">
        <f>AJ38/GGDP!G38</f>
        <v>0.331153222650791</v>
      </c>
      <c r="AM38">
        <v>153.35</v>
      </c>
      <c r="AN38" s="4">
        <f t="shared" si="13"/>
        <v>94.109999999999985</v>
      </c>
      <c r="AO38" s="6">
        <f>AM38/GGDP!G38</f>
        <v>0.85723070043043215</v>
      </c>
      <c r="AP38" s="13">
        <f t="shared" si="14"/>
        <v>2.588622552329507</v>
      </c>
      <c r="AQ38">
        <v>89.38</v>
      </c>
      <c r="AR38" s="6">
        <f>AQ38/GGDP!G38</f>
        <v>0.49963664821957626</v>
      </c>
      <c r="AT38">
        <v>2030</v>
      </c>
      <c r="AU38">
        <v>157.63999999999999</v>
      </c>
      <c r="AV38">
        <f t="shared" si="15"/>
        <v>68.259999999999991</v>
      </c>
      <c r="AW38" s="6">
        <f>AU38/GGDP!G38</f>
        <v>0.88121191793839793</v>
      </c>
      <c r="AX38">
        <f t="shared" si="16"/>
        <v>1.7637055269635264</v>
      </c>
      <c r="AY38">
        <v>172.4</v>
      </c>
      <c r="AZ38" s="8">
        <f>AY38/GGDP!G38</f>
        <v>0.96372072223153904</v>
      </c>
      <c r="BB38">
        <v>2030</v>
      </c>
      <c r="BC38">
        <v>200.38</v>
      </c>
      <c r="BD38">
        <f t="shared" si="17"/>
        <v>27.97999999999999</v>
      </c>
      <c r="BE38" s="4">
        <f>BC38/GGDP!G38</f>
        <v>1.1201296886354744</v>
      </c>
      <c r="BF38">
        <f t="shared" si="18"/>
        <v>1.1622969837587007</v>
      </c>
      <c r="BH38">
        <v>42.86</v>
      </c>
      <c r="BK38" s="17">
        <v>55.3</v>
      </c>
      <c r="BL38">
        <f t="shared" si="19"/>
        <v>12.439999999999998</v>
      </c>
      <c r="BM38" s="8">
        <f>BK38/GGDP!G38</f>
        <v>0.30912851472972219</v>
      </c>
      <c r="BO38">
        <f t="shared" si="20"/>
        <v>1.2902473168455435</v>
      </c>
    </row>
    <row r="39" spans="1:67" x14ac:dyDescent="0.35">
      <c r="A39">
        <v>32</v>
      </c>
      <c r="B39">
        <v>2031</v>
      </c>
      <c r="C39">
        <v>0.13291348240400036</v>
      </c>
      <c r="D39">
        <v>0.40409472591753937</v>
      </c>
      <c r="E39">
        <v>0.20700066043966411</v>
      </c>
      <c r="F39">
        <f t="shared" si="1"/>
        <v>0.74400886876120387</v>
      </c>
      <c r="G39">
        <v>0.11034059816963863</v>
      </c>
      <c r="Y39">
        <f t="shared" si="21"/>
        <v>54.787373320275577</v>
      </c>
      <c r="Z39">
        <f t="shared" si="22"/>
        <v>166.56917120194521</v>
      </c>
      <c r="AA39">
        <f t="shared" si="23"/>
        <v>85.326351066324492</v>
      </c>
      <c r="AB39">
        <v>43.08</v>
      </c>
      <c r="AC39">
        <f>Y39/GGDP!$G39</f>
        <v>0.29732117718714696</v>
      </c>
      <c r="AD39">
        <f>Z39/GGDP!$G39</f>
        <v>0.90394079992372711</v>
      </c>
      <c r="AE39">
        <f>AA39/GGDP!$G39</f>
        <v>0.46305069227939699</v>
      </c>
      <c r="AF39">
        <f>AB39/GGDP!$G39</f>
        <v>0.23378737721821238</v>
      </c>
      <c r="AI39">
        <v>2031</v>
      </c>
      <c r="AJ39">
        <v>56.35</v>
      </c>
      <c r="AK39" s="5">
        <f>AJ39/GGDP!G39</f>
        <v>0.30580126987572581</v>
      </c>
      <c r="AM39">
        <v>150.75</v>
      </c>
      <c r="AN39" s="4">
        <f t="shared" si="13"/>
        <v>94.4</v>
      </c>
      <c r="AO39" s="6">
        <f>AM39/GGDP!G39</f>
        <v>0.8180930156835079</v>
      </c>
      <c r="AP39" s="13">
        <f t="shared" si="14"/>
        <v>2.6752440106477371</v>
      </c>
      <c r="AQ39">
        <v>87.76</v>
      </c>
      <c r="AR39" s="6">
        <f>AQ39/GGDP!G39</f>
        <v>0.47625766538231945</v>
      </c>
      <c r="AT39">
        <v>2031</v>
      </c>
      <c r="AU39">
        <v>158.51</v>
      </c>
      <c r="AV39">
        <f t="shared" si="15"/>
        <v>70.749999999999986</v>
      </c>
      <c r="AW39" s="6">
        <f>AU39/GGDP!G39</f>
        <v>0.86020513377109664</v>
      </c>
      <c r="AX39">
        <f t="shared" si="16"/>
        <v>1.8061759343664539</v>
      </c>
      <c r="AY39">
        <v>171.32</v>
      </c>
      <c r="AZ39" s="8">
        <f>AY39/GGDP!G39</f>
        <v>0.92972268953166537</v>
      </c>
      <c r="BB39">
        <v>2031</v>
      </c>
      <c r="BC39">
        <v>200.83</v>
      </c>
      <c r="BD39">
        <f t="shared" si="17"/>
        <v>29.510000000000019</v>
      </c>
      <c r="BE39" s="4">
        <f>BC39/GGDP!G39</f>
        <v>1.0898681282900093</v>
      </c>
      <c r="BF39">
        <f t="shared" si="18"/>
        <v>1.1722507588139155</v>
      </c>
      <c r="BH39">
        <v>46.78</v>
      </c>
      <c r="BK39" s="17">
        <v>59.73</v>
      </c>
      <c r="BL39">
        <f t="shared" si="19"/>
        <v>12.949999999999996</v>
      </c>
      <c r="BM39" s="8">
        <f>BK39/GGDP!G39</f>
        <v>0.32414391924892816</v>
      </c>
      <c r="BO39">
        <f t="shared" si="20"/>
        <v>1.2768277041470713</v>
      </c>
    </row>
    <row r="40" spans="1:67" x14ac:dyDescent="0.35">
      <c r="A40">
        <v>33</v>
      </c>
      <c r="B40">
        <v>2032</v>
      </c>
      <c r="C40">
        <v>0.12640768430017979</v>
      </c>
      <c r="D40">
        <v>0.40172234314374938</v>
      </c>
      <c r="E40">
        <v>0.20296678338222768</v>
      </c>
      <c r="F40">
        <f t="shared" si="1"/>
        <v>0.73109681082615685</v>
      </c>
      <c r="G40">
        <v>0.12106084981546322</v>
      </c>
      <c r="Y40">
        <f t="shared" si="21"/>
        <v>51.948347054167243</v>
      </c>
      <c r="Z40">
        <f t="shared" si="22"/>
        <v>165.09132191273812</v>
      </c>
      <c r="AA40">
        <f t="shared" si="23"/>
        <v>83.410980605970579</v>
      </c>
      <c r="AB40">
        <v>45.78</v>
      </c>
      <c r="AC40">
        <f>Y40/GGDP!$G40</f>
        <v>0.27381587104241645</v>
      </c>
      <c r="AD40">
        <f>Z40/GGDP!$G40</f>
        <v>0.87018407080296289</v>
      </c>
      <c r="AE40">
        <f>AA40/GGDP!$G40</f>
        <v>0.43965307087271022</v>
      </c>
      <c r="AF40">
        <f>AB40/GGDP!$G40</f>
        <v>0.24130297280202403</v>
      </c>
      <c r="AI40">
        <v>2032</v>
      </c>
      <c r="AJ40">
        <v>53.43</v>
      </c>
      <c r="AK40" s="5">
        <f>AJ40/GGDP!G40</f>
        <v>0.28162555344718532</v>
      </c>
      <c r="AM40">
        <v>147.97</v>
      </c>
      <c r="AN40" s="4">
        <f t="shared" si="13"/>
        <v>94.539999999999992</v>
      </c>
      <c r="AO40" s="6">
        <f>AM40/GGDP!G40</f>
        <v>0.77993885726333545</v>
      </c>
      <c r="AP40" s="13">
        <f t="shared" si="14"/>
        <v>2.7694179300018718</v>
      </c>
      <c r="AQ40">
        <v>85.79</v>
      </c>
      <c r="AR40" s="6">
        <f>AQ40/GGDP!G40</f>
        <v>0.45219270503900488</v>
      </c>
      <c r="AT40">
        <v>2032</v>
      </c>
      <c r="AU40">
        <v>159.16</v>
      </c>
      <c r="AV40">
        <f t="shared" si="15"/>
        <v>73.36999999999999</v>
      </c>
      <c r="AW40" s="6">
        <f>AU40/GGDP!G40</f>
        <v>0.83892051444233606</v>
      </c>
      <c r="AX40">
        <f t="shared" si="16"/>
        <v>1.8552278820375334</v>
      </c>
      <c r="AY40">
        <v>169.8</v>
      </c>
      <c r="AZ40" s="8">
        <f>AY40/GGDP!G40</f>
        <v>0.89500316255534473</v>
      </c>
      <c r="BB40">
        <v>2032</v>
      </c>
      <c r="BC40">
        <v>200.9</v>
      </c>
      <c r="BD40">
        <f t="shared" si="17"/>
        <v>31.099999999999994</v>
      </c>
      <c r="BE40" s="4">
        <f>BC40/GGDP!G40</f>
        <v>1.0589289479232553</v>
      </c>
      <c r="BF40">
        <f t="shared" si="18"/>
        <v>1.1831566548881036</v>
      </c>
      <c r="BH40">
        <v>51.17</v>
      </c>
      <c r="BK40" s="17">
        <v>64.569999999999993</v>
      </c>
      <c r="BL40">
        <f t="shared" si="19"/>
        <v>13.399999999999991</v>
      </c>
      <c r="BM40" s="8">
        <f>BK40/GGDP!G40</f>
        <v>0.34034366434745938</v>
      </c>
      <c r="BO40">
        <f t="shared" si="20"/>
        <v>1.2618721907367596</v>
      </c>
    </row>
    <row r="41" spans="1:67" x14ac:dyDescent="0.35">
      <c r="A41">
        <v>34</v>
      </c>
      <c r="B41">
        <v>2033</v>
      </c>
      <c r="C41">
        <v>0.11990026122061267</v>
      </c>
      <c r="D41">
        <v>0.39859890762289241</v>
      </c>
      <c r="E41">
        <v>0.19824269769650915</v>
      </c>
      <c r="F41">
        <f t="shared" si="1"/>
        <v>0.71674186654001426</v>
      </c>
      <c r="G41">
        <v>0.13310377582521965</v>
      </c>
      <c r="Y41">
        <f t="shared" si="21"/>
        <v>49.089875402674608</v>
      </c>
      <c r="Z41">
        <f t="shared" si="22"/>
        <v>163.1953968377685</v>
      </c>
      <c r="AA41">
        <f t="shared" si="23"/>
        <v>81.165038594083512</v>
      </c>
      <c r="AB41">
        <v>48.57</v>
      </c>
      <c r="AC41">
        <f>Y41/GGDP!$G41</f>
        <v>0.25142061665902488</v>
      </c>
      <c r="AD41">
        <f>Z41/GGDP!$G41</f>
        <v>0.83582789673633029</v>
      </c>
      <c r="AE41">
        <f>AA41/GGDP!$G41</f>
        <v>0.41569802096841746</v>
      </c>
      <c r="AF41">
        <f>AB41/GGDP!$G41</f>
        <v>0.24875800256081945</v>
      </c>
      <c r="AI41">
        <v>2033</v>
      </c>
      <c r="AJ41">
        <v>50.49</v>
      </c>
      <c r="AK41" s="5">
        <f>AJ41/GGDP!G41</f>
        <v>0.25859154929577466</v>
      </c>
      <c r="AM41">
        <v>145.03</v>
      </c>
      <c r="AN41" s="4">
        <f t="shared" si="13"/>
        <v>94.539999999999992</v>
      </c>
      <c r="AO41" s="6">
        <f>AM41/GGDP!G41</f>
        <v>0.74279129321382842</v>
      </c>
      <c r="AP41" s="13">
        <f t="shared" si="14"/>
        <v>2.8724499900970488</v>
      </c>
      <c r="AQ41">
        <v>83.48</v>
      </c>
      <c r="AR41" s="6">
        <f>AQ41/GGDP!G41</f>
        <v>0.42755441741357236</v>
      </c>
      <c r="AT41">
        <v>2033</v>
      </c>
      <c r="AU41">
        <v>159.6</v>
      </c>
      <c r="AV41">
        <f t="shared" si="15"/>
        <v>76.11999999999999</v>
      </c>
      <c r="AW41" s="6">
        <f>AU41/GGDP!G41</f>
        <v>0.81741357234314982</v>
      </c>
      <c r="AX41">
        <f t="shared" si="16"/>
        <v>1.9118351701006226</v>
      </c>
      <c r="AY41">
        <v>167.85</v>
      </c>
      <c r="AZ41" s="8">
        <f>AY41/GGDP!G41</f>
        <v>0.85966709346991033</v>
      </c>
      <c r="BB41">
        <v>2033</v>
      </c>
      <c r="BC41">
        <v>200.56</v>
      </c>
      <c r="BD41">
        <f t="shared" si="17"/>
        <v>32.710000000000008</v>
      </c>
      <c r="BE41" s="4">
        <f>BC41/GGDP!G41</f>
        <v>1.0271959026888604</v>
      </c>
      <c r="BF41">
        <f t="shared" si="18"/>
        <v>1.1948763777182008</v>
      </c>
      <c r="BH41">
        <v>56.05</v>
      </c>
      <c r="BK41" s="17">
        <v>69.849999999999994</v>
      </c>
      <c r="BL41">
        <f t="shared" si="19"/>
        <v>13.799999999999997</v>
      </c>
      <c r="BM41" s="8">
        <f>BK41/GGDP!G41</f>
        <v>0.3577464788732394</v>
      </c>
      <c r="BO41">
        <f t="shared" si="20"/>
        <v>1.2462087421944692</v>
      </c>
    </row>
    <row r="42" spans="1:67" x14ac:dyDescent="0.35">
      <c r="A42">
        <v>35</v>
      </c>
      <c r="B42">
        <v>2034</v>
      </c>
      <c r="C42">
        <v>0.11344828408575995</v>
      </c>
      <c r="D42">
        <v>0.39464835086213068</v>
      </c>
      <c r="E42">
        <v>0.19284061911235126</v>
      </c>
      <c r="F42">
        <f t="shared" si="1"/>
        <v>0.70093725406024188</v>
      </c>
      <c r="G42">
        <v>0.14657413369583366</v>
      </c>
      <c r="Y42">
        <f t="shared" si="21"/>
        <v>46.250849136566274</v>
      </c>
      <c r="Z42">
        <f t="shared" si="22"/>
        <v>160.89111866972851</v>
      </c>
      <c r="AA42">
        <f t="shared" si="23"/>
        <v>78.617693108739715</v>
      </c>
      <c r="AB42">
        <v>51.4</v>
      </c>
      <c r="AC42">
        <f>Y42/GGDP!$G42</f>
        <v>0.23026411000978925</v>
      </c>
      <c r="AD42">
        <f>Z42/GGDP!$G42</f>
        <v>0.8010112449951633</v>
      </c>
      <c r="AE42">
        <f>AA42/GGDP!$G42</f>
        <v>0.39140542222811764</v>
      </c>
      <c r="AF42">
        <f>AB42/GGDP!$G42</f>
        <v>0.25589963158418799</v>
      </c>
      <c r="AI42">
        <v>2034</v>
      </c>
      <c r="AJ42">
        <v>47.57</v>
      </c>
      <c r="AK42" s="5">
        <f>AJ42/GGDP!G42</f>
        <v>0.23683162401672805</v>
      </c>
      <c r="AM42">
        <v>141.91999999999999</v>
      </c>
      <c r="AN42" s="4">
        <f t="shared" si="13"/>
        <v>94.35</v>
      </c>
      <c r="AO42" s="6">
        <f>AM42/GGDP!G42</f>
        <v>0.70656178432739214</v>
      </c>
      <c r="AP42" s="13">
        <f t="shared" si="14"/>
        <v>2.9833928946815216</v>
      </c>
      <c r="AQ42">
        <v>80.86</v>
      </c>
      <c r="AR42" s="6">
        <f>AQ42/GGDP!G42</f>
        <v>0.4025689534999502</v>
      </c>
      <c r="AT42">
        <v>2034</v>
      </c>
      <c r="AU42">
        <v>159.81</v>
      </c>
      <c r="AV42">
        <f t="shared" si="15"/>
        <v>78.95</v>
      </c>
      <c r="AW42" s="6">
        <f>AU42/GGDP!G42</f>
        <v>0.79562879617644122</v>
      </c>
      <c r="AX42">
        <f t="shared" si="16"/>
        <v>1.9763789265396983</v>
      </c>
      <c r="AY42">
        <v>165.48</v>
      </c>
      <c r="AZ42" s="8">
        <f>AY42/GGDP!G42</f>
        <v>0.82385741312356853</v>
      </c>
      <c r="BB42">
        <v>2034</v>
      </c>
      <c r="BC42">
        <v>199.83</v>
      </c>
      <c r="BD42">
        <f t="shared" si="17"/>
        <v>34.350000000000023</v>
      </c>
      <c r="BE42" s="4">
        <f>BC42/GGDP!G42</f>
        <v>0.99487205018420788</v>
      </c>
      <c r="BF42">
        <f t="shared" si="18"/>
        <v>1.2075779550398842</v>
      </c>
      <c r="BH42">
        <v>61.46</v>
      </c>
      <c r="BK42" s="17">
        <v>75.58</v>
      </c>
      <c r="BL42">
        <f t="shared" si="19"/>
        <v>14.119999999999997</v>
      </c>
      <c r="BM42" s="8">
        <f>BK42/GGDP!G42</f>
        <v>0.37628198745394797</v>
      </c>
      <c r="BO42">
        <f t="shared" si="20"/>
        <v>1.2297429222258378</v>
      </c>
    </row>
    <row r="43" spans="1:67" x14ac:dyDescent="0.35">
      <c r="A43">
        <v>36</v>
      </c>
      <c r="B43">
        <v>2035</v>
      </c>
      <c r="C43">
        <v>0.10711461503438689</v>
      </c>
      <c r="D43">
        <v>0.38992595432651977</v>
      </c>
      <c r="E43">
        <v>0.1867915937792049</v>
      </c>
      <c r="F43">
        <f t="shared" si="1"/>
        <v>0.68383216314011164</v>
      </c>
      <c r="G43">
        <v>0.16141477558649442</v>
      </c>
      <c r="Y43">
        <f t="shared" si="21"/>
        <v>43.460436333918693</v>
      </c>
      <c r="Z43">
        <f t="shared" si="22"/>
        <v>158.20765548669462</v>
      </c>
      <c r="AA43">
        <f t="shared" si="23"/>
        <v>75.788389535323546</v>
      </c>
      <c r="AB43">
        <v>54.27</v>
      </c>
      <c r="AC43">
        <f>Y43/GGDP!$G43</f>
        <v>0.21043159024799638</v>
      </c>
      <c r="AD43">
        <f>Z43/GGDP!$G43</f>
        <v>0.76602748020478684</v>
      </c>
      <c r="AE43">
        <f>AA43/GGDP!$G43</f>
        <v>0.36696068142799371</v>
      </c>
      <c r="AF43">
        <f>AB43/GGDP!$G43</f>
        <v>0.26277054180990655</v>
      </c>
      <c r="AI43">
        <v>2035</v>
      </c>
      <c r="AJ43">
        <v>44.7</v>
      </c>
      <c r="AK43" s="5">
        <f>AJ43/GGDP!G43</f>
        <v>0.21643344792524088</v>
      </c>
      <c r="AM43">
        <v>138.57</v>
      </c>
      <c r="AN43" s="4">
        <f t="shared" si="13"/>
        <v>93.86999999999999</v>
      </c>
      <c r="AO43" s="6">
        <f>AM43/GGDP!G43</f>
        <v>0.67094368856824671</v>
      </c>
      <c r="AP43" s="13">
        <f t="shared" si="14"/>
        <v>3.0999999999999996</v>
      </c>
      <c r="AQ43">
        <v>77.95</v>
      </c>
      <c r="AR43" s="6">
        <f>AQ43/GGDP!G43</f>
        <v>0.37742700818283059</v>
      </c>
      <c r="AT43">
        <v>2035</v>
      </c>
      <c r="AU43">
        <v>159.78</v>
      </c>
      <c r="AV43">
        <f t="shared" si="15"/>
        <v>81.83</v>
      </c>
      <c r="AW43" s="6">
        <f>AU43/GGDP!G43</f>
        <v>0.77364063332203559</v>
      </c>
      <c r="AX43">
        <f t="shared" si="16"/>
        <v>2.0497754971135342</v>
      </c>
      <c r="AY43">
        <v>162.72</v>
      </c>
      <c r="AZ43" s="8">
        <f>AY43/GGDP!G43</f>
        <v>0.78787585338691712</v>
      </c>
      <c r="BB43">
        <v>2035</v>
      </c>
      <c r="BC43">
        <v>198.74</v>
      </c>
      <c r="BD43">
        <f t="shared" si="17"/>
        <v>36.02000000000001</v>
      </c>
      <c r="BE43" s="4">
        <f>BC43/GGDP!G43</f>
        <v>0.96228150873965046</v>
      </c>
      <c r="BF43">
        <f t="shared" si="18"/>
        <v>1.2213618485742381</v>
      </c>
      <c r="BH43">
        <v>67.36</v>
      </c>
      <c r="BK43" s="17">
        <v>81.77</v>
      </c>
      <c r="BL43">
        <f t="shared" si="19"/>
        <v>14.409999999999997</v>
      </c>
      <c r="BM43" s="8">
        <f>BK43/GGDP!G43</f>
        <v>0.39592311044400325</v>
      </c>
      <c r="BO43">
        <f t="shared" si="20"/>
        <v>1.2139251781472684</v>
      </c>
    </row>
    <row r="44" spans="1:67" x14ac:dyDescent="0.35">
      <c r="A44">
        <v>37</v>
      </c>
      <c r="B44">
        <v>2036</v>
      </c>
      <c r="C44">
        <v>0.10095852800924811</v>
      </c>
      <c r="D44">
        <v>0.38444679928712489</v>
      </c>
      <c r="E44">
        <v>0.18016954867299262</v>
      </c>
      <c r="F44">
        <f t="shared" si="1"/>
        <v>0.6655748759693656</v>
      </c>
      <c r="G44">
        <v>0.17759260151245121</v>
      </c>
      <c r="Y44">
        <f t="shared" si="21"/>
        <v>40.757527765500484</v>
      </c>
      <c r="Z44">
        <f t="shared" si="22"/>
        <v>155.20334344481969</v>
      </c>
      <c r="AA44">
        <f t="shared" si="23"/>
        <v>72.735464029987867</v>
      </c>
      <c r="AB44">
        <v>57.17</v>
      </c>
      <c r="AC44">
        <f>Y44/GGDP!$G44</f>
        <v>0.19200795103170717</v>
      </c>
      <c r="AD44">
        <f>Z44/GGDP!$G44</f>
        <v>0.73116004826315395</v>
      </c>
      <c r="AE44">
        <f>AA44/GGDP!$G44</f>
        <v>0.34265541070329231</v>
      </c>
      <c r="AF44">
        <f>AB44/GGDP!$G44</f>
        <v>0.26932680077260091</v>
      </c>
      <c r="AI44">
        <v>2036</v>
      </c>
      <c r="AJ44">
        <v>41.92</v>
      </c>
      <c r="AK44" s="5">
        <f>AJ44/GGDP!G44</f>
        <v>0.19748433598718612</v>
      </c>
      <c r="AM44">
        <v>135.02000000000001</v>
      </c>
      <c r="AN44" s="4">
        <f t="shared" si="13"/>
        <v>93.100000000000009</v>
      </c>
      <c r="AO44" s="6">
        <f>AM44/GGDP!G44</f>
        <v>0.63607669477552176</v>
      </c>
      <c r="AP44" s="13">
        <f t="shared" si="14"/>
        <v>3.2208969465648858</v>
      </c>
      <c r="AQ44">
        <v>74.81</v>
      </c>
      <c r="AR44" s="6">
        <f>AQ44/GGDP!G44</f>
        <v>0.35242851085881188</v>
      </c>
      <c r="AT44">
        <v>2036</v>
      </c>
      <c r="AU44">
        <v>159.47999999999999</v>
      </c>
      <c r="AV44">
        <f t="shared" si="15"/>
        <v>84.669999999999987</v>
      </c>
      <c r="AW44" s="6">
        <f>AU44/GGDP!G44</f>
        <v>0.75130729731002954</v>
      </c>
      <c r="AX44">
        <f t="shared" si="16"/>
        <v>2.1318005614222697</v>
      </c>
      <c r="AY44">
        <v>159.63</v>
      </c>
      <c r="AZ44" s="8">
        <f>AY44/GGDP!G44</f>
        <v>0.75201394450464021</v>
      </c>
      <c r="BB44">
        <v>2036</v>
      </c>
      <c r="BC44">
        <v>197.34</v>
      </c>
      <c r="BD44">
        <f t="shared" si="17"/>
        <v>37.710000000000008</v>
      </c>
      <c r="BE44" s="4">
        <f>BC44/GGDP!G44</f>
        <v>0.92966504922975457</v>
      </c>
      <c r="BF44">
        <f t="shared" si="18"/>
        <v>1.2362337906408571</v>
      </c>
      <c r="BH44">
        <v>73.739999999999995</v>
      </c>
      <c r="BK44" s="17">
        <v>88.39</v>
      </c>
      <c r="BL44">
        <f t="shared" si="19"/>
        <v>14.650000000000006</v>
      </c>
      <c r="BM44" s="8">
        <f>BK44/GGDP!G44</f>
        <v>0.4164036368775616</v>
      </c>
      <c r="BO44">
        <f t="shared" si="20"/>
        <v>1.1986710062381341</v>
      </c>
    </row>
    <row r="45" spans="1:67" x14ac:dyDescent="0.35">
      <c r="A45">
        <v>38</v>
      </c>
      <c r="B45">
        <v>2037</v>
      </c>
      <c r="C45">
        <v>9.5080141397511031E-2</v>
      </c>
      <c r="D45">
        <v>0.37826255387148322</v>
      </c>
      <c r="E45">
        <v>0.1731877390925379</v>
      </c>
      <c r="F45">
        <f t="shared" si="1"/>
        <v>0.64653043436153212</v>
      </c>
      <c r="G45">
        <v>0.19473633238099852</v>
      </c>
      <c r="Y45">
        <f t="shared" si="21"/>
        <v>38.181014202080249</v>
      </c>
      <c r="Z45">
        <f t="shared" si="22"/>
        <v>151.89762792948807</v>
      </c>
      <c r="AA45">
        <f t="shared" si="23"/>
        <v>69.546420826962063</v>
      </c>
      <c r="AB45">
        <v>60.09</v>
      </c>
      <c r="AC45">
        <f>Y45/GGDP!$G45</f>
        <v>0.17508604669179736</v>
      </c>
      <c r="AD45">
        <f>Z45/GGDP!$G45</f>
        <v>0.69655444549680412</v>
      </c>
      <c r="AE45">
        <f>AA45/GGDP!$G45</f>
        <v>0.31891787420077067</v>
      </c>
      <c r="AF45">
        <f>AB45/GGDP!$G45</f>
        <v>0.2755537212821571</v>
      </c>
      <c r="AI45">
        <v>2037</v>
      </c>
      <c r="AJ45">
        <v>39.270000000000003</v>
      </c>
      <c r="AK45" s="5">
        <f>AJ45/GGDP!G45</f>
        <v>0.1800797908928326</v>
      </c>
      <c r="AM45">
        <v>131.31</v>
      </c>
      <c r="AN45" s="4">
        <f t="shared" si="13"/>
        <v>92.039999999999992</v>
      </c>
      <c r="AO45" s="6">
        <f>AM45/GGDP!G45</f>
        <v>0.60214609987618661</v>
      </c>
      <c r="AP45" s="13">
        <f t="shared" si="14"/>
        <v>3.3437738731856377</v>
      </c>
      <c r="AQ45">
        <v>71.53</v>
      </c>
      <c r="AR45" s="6">
        <f>AQ45/GGDP!G45</f>
        <v>0.32801394047782823</v>
      </c>
      <c r="AT45">
        <v>2037</v>
      </c>
      <c r="AU45">
        <v>158.94</v>
      </c>
      <c r="AV45">
        <f t="shared" si="15"/>
        <v>87.41</v>
      </c>
      <c r="AW45" s="6">
        <f>AU45/GGDP!G45</f>
        <v>0.72884853487412304</v>
      </c>
      <c r="AX45">
        <f t="shared" si="16"/>
        <v>2.2220047532503844</v>
      </c>
      <c r="AY45">
        <v>156.22999999999999</v>
      </c>
      <c r="AZ45" s="8">
        <f>AY45/GGDP!G45</f>
        <v>0.71642133259962393</v>
      </c>
      <c r="BB45">
        <v>2037</v>
      </c>
      <c r="BC45">
        <v>195.68</v>
      </c>
      <c r="BD45">
        <f t="shared" si="17"/>
        <v>39.450000000000017</v>
      </c>
      <c r="BE45" s="4">
        <f>BC45/GGDP!G45</f>
        <v>0.89732654652175914</v>
      </c>
      <c r="BF45">
        <f t="shared" si="18"/>
        <v>1.2525123215771621</v>
      </c>
      <c r="BH45">
        <v>80.430000000000007</v>
      </c>
      <c r="BK45" s="17">
        <v>95.38</v>
      </c>
      <c r="BL45">
        <f t="shared" si="19"/>
        <v>14.949999999999989</v>
      </c>
      <c r="BM45" s="8">
        <f>BK45/GGDP!G45</f>
        <v>0.43738249186041178</v>
      </c>
      <c r="BO45">
        <f t="shared" si="20"/>
        <v>1.1858759169464128</v>
      </c>
    </row>
    <row r="46" spans="1:67" x14ac:dyDescent="0.35">
      <c r="A46">
        <v>39</v>
      </c>
      <c r="B46">
        <v>2038</v>
      </c>
      <c r="C46">
        <v>8.9631830135385213E-2</v>
      </c>
      <c r="D46">
        <v>0.37148144540761663</v>
      </c>
      <c r="E46">
        <v>0.16613908639329891</v>
      </c>
      <c r="F46">
        <f t="shared" si="1"/>
        <v>0.62725236193630074</v>
      </c>
      <c r="G46">
        <v>0.21228206876400119</v>
      </c>
      <c r="Y46">
        <f t="shared" si="21"/>
        <v>35.789231799810899</v>
      </c>
      <c r="Z46">
        <f t="shared" si="22"/>
        <v>148.32939971146837</v>
      </c>
      <c r="AA46">
        <f t="shared" si="23"/>
        <v>66.337932238551957</v>
      </c>
      <c r="AB46">
        <v>63.01</v>
      </c>
      <c r="AC46">
        <f>Y46/GGDP!$G46</f>
        <v>0.15981616415026748</v>
      </c>
      <c r="AD46">
        <f>Z46/GGDP!$G46</f>
        <v>0.66236223859725096</v>
      </c>
      <c r="AE46">
        <f>AA46/GGDP!$G46</f>
        <v>0.29623083075177259</v>
      </c>
      <c r="AF46">
        <f>AB46/GGDP!$G46</f>
        <v>0.28137000982406002</v>
      </c>
      <c r="AI46">
        <v>2038</v>
      </c>
      <c r="AJ46">
        <v>36.81</v>
      </c>
      <c r="AK46" s="5">
        <f>AJ46/GGDP!G46</f>
        <v>0.16437438599624901</v>
      </c>
      <c r="AM46">
        <v>127.48</v>
      </c>
      <c r="AN46" s="4">
        <f t="shared" si="13"/>
        <v>90.67</v>
      </c>
      <c r="AO46" s="6">
        <f>AM46/GGDP!G46</f>
        <v>0.569259623113334</v>
      </c>
      <c r="AP46" s="13">
        <f t="shared" si="14"/>
        <v>3.463189350719913</v>
      </c>
      <c r="AQ46">
        <v>68.23</v>
      </c>
      <c r="AR46" s="6">
        <f>AQ46/GGDP!G46</f>
        <v>0.30467982495311247</v>
      </c>
      <c r="AT46">
        <v>2038</v>
      </c>
      <c r="AU46">
        <v>158.18</v>
      </c>
      <c r="AV46">
        <f t="shared" si="15"/>
        <v>89.95</v>
      </c>
      <c r="AW46" s="6">
        <f>AU46/GGDP!G46</f>
        <v>0.70634991515584533</v>
      </c>
      <c r="AX46">
        <f t="shared" si="16"/>
        <v>2.3183350432361132</v>
      </c>
      <c r="AY46">
        <v>152.56</v>
      </c>
      <c r="AZ46" s="8">
        <f>AY46/GGDP!G46</f>
        <v>0.68125390729659729</v>
      </c>
      <c r="BB46">
        <v>2038</v>
      </c>
      <c r="BC46">
        <v>193.78</v>
      </c>
      <c r="BD46">
        <f t="shared" si="17"/>
        <v>41.22</v>
      </c>
      <c r="BE46" s="4">
        <f>BC46/GGDP!G46</f>
        <v>0.86532106814325271</v>
      </c>
      <c r="BF46">
        <f t="shared" si="18"/>
        <v>1.2701887781856318</v>
      </c>
      <c r="BH46">
        <v>87.18</v>
      </c>
      <c r="BK46" s="17">
        <v>102.7</v>
      </c>
      <c r="BL46">
        <f t="shared" si="19"/>
        <v>15.519999999999996</v>
      </c>
      <c r="BM46" s="8">
        <f>BK46/GGDP!G46</f>
        <v>0.45860498347771728</v>
      </c>
      <c r="BO46">
        <f t="shared" si="20"/>
        <v>1.1780224822206928</v>
      </c>
    </row>
    <row r="47" spans="1:67" x14ac:dyDescent="0.35">
      <c r="A47">
        <v>40</v>
      </c>
      <c r="B47">
        <v>2039</v>
      </c>
      <c r="C47">
        <v>8.4617457556530051E-2</v>
      </c>
      <c r="D47">
        <v>0.36416864695362455</v>
      </c>
      <c r="E47">
        <v>0.15928856659888777</v>
      </c>
      <c r="F47">
        <f t="shared" si="1"/>
        <v>0.60807467110904234</v>
      </c>
      <c r="G47">
        <v>0.22986844361694309</v>
      </c>
      <c r="Y47">
        <f t="shared" si="21"/>
        <v>33.582180558692428</v>
      </c>
      <c r="Z47">
        <f t="shared" si="22"/>
        <v>144.527826868837</v>
      </c>
      <c r="AA47">
        <f t="shared" si="23"/>
        <v>63.216947884371216</v>
      </c>
      <c r="AB47">
        <v>65.930000000000007</v>
      </c>
      <c r="AC47">
        <f>Y47/GGDP!$G47</f>
        <v>0.14609205445987919</v>
      </c>
      <c r="AD47">
        <f>Z47/GGDP!$G47</f>
        <v>0.62873722916795138</v>
      </c>
      <c r="AE47">
        <f>AA47/GGDP!$G47</f>
        <v>0.27501173656575983</v>
      </c>
      <c r="AF47">
        <f>AB47/GGDP!$G47</f>
        <v>0.28681428633575501</v>
      </c>
      <c r="AI47">
        <v>2039</v>
      </c>
      <c r="AJ47">
        <v>34.54</v>
      </c>
      <c r="AK47" s="5">
        <f>AJ47/GGDP!G47</f>
        <v>0.15025884195414799</v>
      </c>
      <c r="AM47">
        <v>123.59</v>
      </c>
      <c r="AN47" s="4">
        <f t="shared" si="13"/>
        <v>89.050000000000011</v>
      </c>
      <c r="AO47" s="6">
        <f>AM47/GGDP!G47</f>
        <v>0.53765171618741026</v>
      </c>
      <c r="AP47" s="13">
        <f t="shared" si="14"/>
        <v>3.5781702374059066</v>
      </c>
      <c r="AQ47">
        <v>65.02</v>
      </c>
      <c r="AR47" s="6">
        <f>AQ47/GGDP!G47</f>
        <v>0.28285552703702088</v>
      </c>
      <c r="AT47">
        <v>2039</v>
      </c>
      <c r="AU47">
        <v>157.19999999999999</v>
      </c>
      <c r="AV47">
        <f t="shared" si="15"/>
        <v>92.179999999999993</v>
      </c>
      <c r="AW47" s="6">
        <f>AU47/GGDP!G47</f>
        <v>0.68386479314395088</v>
      </c>
      <c r="AX47">
        <f t="shared" si="16"/>
        <v>2.4177176253460475</v>
      </c>
      <c r="AY47">
        <v>148.65</v>
      </c>
      <c r="AZ47" s="8">
        <f>AY47/GGDP!G47</f>
        <v>0.64666985687562539</v>
      </c>
      <c r="BB47">
        <v>2039</v>
      </c>
      <c r="BC47">
        <v>191.7</v>
      </c>
      <c r="BD47">
        <f t="shared" si="17"/>
        <v>43.049999999999983</v>
      </c>
      <c r="BE47" s="4">
        <f>BC47/GGDP!G47</f>
        <v>0.8339496237003523</v>
      </c>
      <c r="BF47">
        <f t="shared" si="18"/>
        <v>1.2896064581231079</v>
      </c>
      <c r="BH47">
        <v>93.83</v>
      </c>
      <c r="BK47" s="17">
        <v>110.31</v>
      </c>
      <c r="BL47">
        <f t="shared" si="19"/>
        <v>16.480000000000004</v>
      </c>
      <c r="BM47" s="8">
        <f>BK47/GGDP!G47</f>
        <v>0.47987993213555485</v>
      </c>
      <c r="BO47">
        <f t="shared" si="20"/>
        <v>1.1756367899392519</v>
      </c>
    </row>
    <row r="48" spans="1:67" x14ac:dyDescent="0.35">
      <c r="A48">
        <v>41</v>
      </c>
      <c r="B48">
        <v>2040</v>
      </c>
      <c r="C48">
        <v>8.0068059083175089E-2</v>
      </c>
      <c r="D48">
        <v>0.35642245949744772</v>
      </c>
      <c r="E48">
        <v>0.15278770991048751</v>
      </c>
      <c r="F48">
        <f t="shared" si="1"/>
        <v>0.58927822849111033</v>
      </c>
      <c r="G48">
        <v>0.24720735827189108</v>
      </c>
      <c r="Y48">
        <f t="shared" si="21"/>
        <v>31.569583171417001</v>
      </c>
      <c r="Z48">
        <f t="shared" si="22"/>
        <v>140.53180017236258</v>
      </c>
      <c r="AA48">
        <f t="shared" si="23"/>
        <v>60.241803920572757</v>
      </c>
      <c r="AB48">
        <v>68.86</v>
      </c>
      <c r="AC48">
        <f>Y48/GGDP!$G48</f>
        <v>0.13385449722881917</v>
      </c>
      <c r="AD48">
        <f>Z48/GGDP!$G48</f>
        <v>0.59585244932102011</v>
      </c>
      <c r="AE48">
        <f>AA48/GGDP!$G48</f>
        <v>0.25542422692632077</v>
      </c>
      <c r="AF48">
        <f>AB48/GGDP!$G48</f>
        <v>0.29196523213907144</v>
      </c>
      <c r="AI48">
        <v>2040</v>
      </c>
      <c r="AJ48">
        <v>32.47</v>
      </c>
      <c r="AK48" s="5">
        <f>AJ48/GGDP!G48</f>
        <v>0.13767224931100275</v>
      </c>
      <c r="AM48">
        <v>119.66</v>
      </c>
      <c r="AN48" s="4">
        <f t="shared" si="13"/>
        <v>87.19</v>
      </c>
      <c r="AO48" s="6">
        <f>AM48/GGDP!G48</f>
        <v>0.50735637057451766</v>
      </c>
      <c r="AP48" s="13">
        <f t="shared" si="14"/>
        <v>3.685247921157992</v>
      </c>
      <c r="AQ48">
        <v>61.96</v>
      </c>
      <c r="AR48" s="6">
        <f>AQ48/GGDP!G48</f>
        <v>0.26270934916260336</v>
      </c>
      <c r="AT48">
        <v>2040</v>
      </c>
      <c r="AU48">
        <v>156.05000000000001</v>
      </c>
      <c r="AV48">
        <f t="shared" si="15"/>
        <v>94.09</v>
      </c>
      <c r="AW48" s="6">
        <f>AU48/GGDP!G48</f>
        <v>0.66164935340258646</v>
      </c>
      <c r="AX48">
        <f t="shared" si="16"/>
        <v>2.5185603615235639</v>
      </c>
      <c r="AY48">
        <v>144.54</v>
      </c>
      <c r="AZ48" s="8">
        <f>AY48/GGDP!G48</f>
        <v>0.61284714861140555</v>
      </c>
      <c r="BB48">
        <v>2040</v>
      </c>
      <c r="BC48">
        <v>189.47</v>
      </c>
      <c r="BD48">
        <f t="shared" si="17"/>
        <v>44.930000000000007</v>
      </c>
      <c r="BE48" s="4">
        <f>BC48/GGDP!G48</f>
        <v>0.80334958660165356</v>
      </c>
      <c r="BF48">
        <f t="shared" si="18"/>
        <v>1.3108482081084822</v>
      </c>
      <c r="BH48">
        <v>100.25</v>
      </c>
      <c r="BK48" s="17">
        <v>118.12</v>
      </c>
      <c r="BL48">
        <f t="shared" si="19"/>
        <v>17.870000000000005</v>
      </c>
      <c r="BM48" s="8">
        <f>BK48/GGDP!G48</f>
        <v>0.50082679669281327</v>
      </c>
      <c r="BO48">
        <f t="shared" si="20"/>
        <v>1.1782543640897756</v>
      </c>
    </row>
    <row r="49" spans="1:67" x14ac:dyDescent="0.35">
      <c r="A49">
        <v>42</v>
      </c>
      <c r="B49">
        <v>2041</v>
      </c>
      <c r="C49">
        <v>7.5988974148849003E-2</v>
      </c>
      <c r="D49">
        <v>0.34835729717648817</v>
      </c>
      <c r="E49">
        <v>0.14676301869924757</v>
      </c>
      <c r="F49">
        <f t="shared" si="1"/>
        <v>0.57110929002458477</v>
      </c>
      <c r="G49">
        <v>0.26402443567011846</v>
      </c>
      <c r="Y49">
        <f t="shared" si="21"/>
        <v>29.75143963798461</v>
      </c>
      <c r="Z49">
        <f t="shared" si="22"/>
        <v>136.3899330855059</v>
      </c>
      <c r="AA49">
        <f t="shared" si="23"/>
        <v>57.461113810617334</v>
      </c>
      <c r="AB49">
        <v>71.78</v>
      </c>
      <c r="AC49">
        <f>Y49/GGDP!$G49</f>
        <v>0.1229906557998537</v>
      </c>
      <c r="AD49">
        <f>Z49/GGDP!$G49</f>
        <v>0.56382775149030961</v>
      </c>
      <c r="AE49">
        <f>AA49/GGDP!$G49</f>
        <v>0.23754077639775664</v>
      </c>
      <c r="AF49">
        <f>AB49/GGDP!$G49</f>
        <v>0.29673418768085985</v>
      </c>
      <c r="AI49">
        <v>2041</v>
      </c>
      <c r="AJ49">
        <v>30.6</v>
      </c>
      <c r="AK49" s="5">
        <f>AJ49/GGDP!G49</f>
        <v>0.12649855312112443</v>
      </c>
      <c r="AM49">
        <v>115.76</v>
      </c>
      <c r="AN49" s="4">
        <f t="shared" si="13"/>
        <v>85.16</v>
      </c>
      <c r="AO49" s="6">
        <f>AM49/GGDP!G49</f>
        <v>0.47854485324514262</v>
      </c>
      <c r="AP49" s="13">
        <f t="shared" si="14"/>
        <v>3.7830065359477123</v>
      </c>
      <c r="AQ49">
        <v>59.1</v>
      </c>
      <c r="AR49" s="6">
        <f>AQ49/GGDP!G49</f>
        <v>0.24431583298883836</v>
      </c>
      <c r="AT49">
        <v>2041</v>
      </c>
      <c r="AU49">
        <v>154.76</v>
      </c>
      <c r="AV49">
        <f t="shared" si="15"/>
        <v>95.66</v>
      </c>
      <c r="AW49" s="6">
        <f>AU49/GGDP!G49</f>
        <v>0.63976849937990898</v>
      </c>
      <c r="AX49">
        <f t="shared" si="16"/>
        <v>2.6186125211505922</v>
      </c>
      <c r="AY49">
        <v>140.28</v>
      </c>
      <c r="AZ49" s="8">
        <f>AY49/GGDP!G49</f>
        <v>0.57990905332782139</v>
      </c>
      <c r="BB49">
        <v>2041</v>
      </c>
      <c r="BC49">
        <v>187.11</v>
      </c>
      <c r="BD49">
        <f t="shared" si="17"/>
        <v>46.830000000000013</v>
      </c>
      <c r="BE49" s="4">
        <f>BC49/GGDP!G49</f>
        <v>0.77350144687887556</v>
      </c>
      <c r="BF49">
        <f t="shared" si="18"/>
        <v>1.3338323353293413</v>
      </c>
      <c r="BH49">
        <v>106.32</v>
      </c>
      <c r="BK49" s="17">
        <v>126.08</v>
      </c>
      <c r="BL49">
        <f t="shared" si="19"/>
        <v>19.760000000000005</v>
      </c>
      <c r="BM49" s="8">
        <f>BK49/GGDP!G49</f>
        <v>0.5212071103761885</v>
      </c>
      <c r="BO49">
        <f t="shared" si="20"/>
        <v>1.1858540255831453</v>
      </c>
    </row>
    <row r="50" spans="1:67" x14ac:dyDescent="0.35">
      <c r="A50">
        <v>43</v>
      </c>
      <c r="B50">
        <v>2042</v>
      </c>
      <c r="C50">
        <v>7.2354265699274459E-2</v>
      </c>
      <c r="D50">
        <v>0.34010507880910684</v>
      </c>
      <c r="E50">
        <v>0.14125594195646735</v>
      </c>
      <c r="F50">
        <f t="shared" si="1"/>
        <v>0.55371528646484869</v>
      </c>
      <c r="G50">
        <v>0.28018513885414059</v>
      </c>
      <c r="Y50">
        <f t="shared" si="21"/>
        <v>28.118027265703102</v>
      </c>
      <c r="Z50">
        <f t="shared" si="22"/>
        <v>132.17028445711202</v>
      </c>
      <c r="AA50">
        <f t="shared" si="23"/>
        <v>54.89432293988925</v>
      </c>
      <c r="AB50">
        <v>74.7</v>
      </c>
      <c r="AC50">
        <f>Y50/GGDP!$G50</f>
        <v>0.11338371412437236</v>
      </c>
      <c r="AD50">
        <f>Z50/GGDP!$G50</f>
        <v>0.53296618596359535</v>
      </c>
      <c r="AE50">
        <f>AA50/GGDP!$G50</f>
        <v>0.22135700205608794</v>
      </c>
      <c r="AF50">
        <f>AB50/GGDP!$G50</f>
        <v>0.30122182346062343</v>
      </c>
      <c r="AI50">
        <v>2042</v>
      </c>
      <c r="AJ50">
        <v>28.92</v>
      </c>
      <c r="AK50" s="5">
        <f>AJ50/GGDP!G50</f>
        <v>0.11661760554861084</v>
      </c>
      <c r="AM50">
        <v>111.89</v>
      </c>
      <c r="AN50" s="4">
        <f t="shared" si="13"/>
        <v>82.97</v>
      </c>
      <c r="AO50" s="6">
        <f>AM50/GGDP!G50</f>
        <v>0.45118754788499532</v>
      </c>
      <c r="AP50" s="13">
        <f t="shared" si="14"/>
        <v>3.8689488243430148</v>
      </c>
      <c r="AQ50">
        <v>56.46</v>
      </c>
      <c r="AR50" s="6">
        <f>AQ50/GGDP!G50</f>
        <v>0.22767047058349127</v>
      </c>
      <c r="AT50">
        <v>2042</v>
      </c>
      <c r="AU50">
        <v>153.33000000000001</v>
      </c>
      <c r="AV50">
        <f t="shared" si="15"/>
        <v>96.87</v>
      </c>
      <c r="AW50" s="6">
        <f>AU50/GGDP!G50</f>
        <v>0.61829106012339208</v>
      </c>
      <c r="AX50">
        <f t="shared" si="16"/>
        <v>2.7157279489904358</v>
      </c>
      <c r="AY50">
        <v>135.94</v>
      </c>
      <c r="AZ50" s="8">
        <f>AY50/GGDP!G50</f>
        <v>0.54816726480906486</v>
      </c>
      <c r="BB50">
        <v>2042</v>
      </c>
      <c r="BC50">
        <v>184.64</v>
      </c>
      <c r="BD50">
        <f t="shared" si="17"/>
        <v>48.699999999999989</v>
      </c>
      <c r="BE50" s="4">
        <f>BC50/GGDP!G50</f>
        <v>0.74454615105447797</v>
      </c>
      <c r="BF50">
        <f t="shared" si="18"/>
        <v>1.3582462851257908</v>
      </c>
      <c r="BH50">
        <v>111.99</v>
      </c>
      <c r="BK50" s="17">
        <v>134.09</v>
      </c>
      <c r="BL50">
        <f t="shared" si="19"/>
        <v>22.100000000000009</v>
      </c>
      <c r="BM50" s="8">
        <f>BK50/GGDP!G50</f>
        <v>0.54070728658413647</v>
      </c>
      <c r="BO50">
        <f t="shared" si="20"/>
        <v>1.1973390481292974</v>
      </c>
    </row>
    <row r="51" spans="1:67" x14ac:dyDescent="0.35">
      <c r="A51">
        <v>44</v>
      </c>
      <c r="B51">
        <v>2043</v>
      </c>
      <c r="C51">
        <v>6.9068993342747631E-2</v>
      </c>
      <c r="D51">
        <v>0.33175307645753482</v>
      </c>
      <c r="E51">
        <v>0.13622150494250557</v>
      </c>
      <c r="F51">
        <f t="shared" si="1"/>
        <v>0.53704357474278797</v>
      </c>
      <c r="G51">
        <v>0.29569295945128105</v>
      </c>
      <c r="Y51">
        <f t="shared" si="21"/>
        <v>26.630455283803872</v>
      </c>
      <c r="Z51">
        <f t="shared" si="22"/>
        <v>127.91174505794952</v>
      </c>
      <c r="AA51">
        <f t="shared" si="23"/>
        <v>52.521985923004202</v>
      </c>
      <c r="AB51">
        <v>77.62</v>
      </c>
      <c r="AC51">
        <f>Y51/GGDP!$G51</f>
        <v>0.1047906791162156</v>
      </c>
      <c r="AD51">
        <f>Z51/GGDP!$G51</f>
        <v>0.5033319366385296</v>
      </c>
      <c r="AE51">
        <f>AA51/GGDP!$G51</f>
        <v>0.20667369426279544</v>
      </c>
      <c r="AF51">
        <f>AB51/GGDP!$G51</f>
        <v>0.30543422657694885</v>
      </c>
      <c r="AI51">
        <v>2043</v>
      </c>
      <c r="AJ51">
        <v>27.39</v>
      </c>
      <c r="AK51" s="5">
        <f>AJ51/GGDP!G51</f>
        <v>0.10777948294180144</v>
      </c>
      <c r="AM51">
        <v>108.09</v>
      </c>
      <c r="AN51" s="4">
        <f t="shared" si="13"/>
        <v>80.7</v>
      </c>
      <c r="AO51" s="6">
        <f>AM51/GGDP!G51</f>
        <v>0.4253334907330894</v>
      </c>
      <c r="AP51" s="13">
        <f t="shared" si="14"/>
        <v>3.9463307776560788</v>
      </c>
      <c r="AQ51">
        <v>54.02</v>
      </c>
      <c r="AR51" s="6">
        <f>AQ51/GGDP!G51</f>
        <v>0.21256837051902572</v>
      </c>
      <c r="AT51">
        <v>2043</v>
      </c>
      <c r="AU51">
        <v>151.79</v>
      </c>
      <c r="AV51">
        <f t="shared" si="15"/>
        <v>97.769999999999982</v>
      </c>
      <c r="AW51" s="6">
        <f>AU51/GGDP!G51</f>
        <v>0.59729272419627744</v>
      </c>
      <c r="AX51">
        <f t="shared" si="16"/>
        <v>2.8098852276934467</v>
      </c>
      <c r="AY51">
        <v>131.56</v>
      </c>
      <c r="AZ51" s="8">
        <f>AY51/GGDP!G51</f>
        <v>0.51768779758391381</v>
      </c>
      <c r="BB51">
        <v>2043</v>
      </c>
      <c r="BC51">
        <v>182.1</v>
      </c>
      <c r="BD51">
        <f t="shared" si="17"/>
        <v>50.539999999999992</v>
      </c>
      <c r="BE51" s="4">
        <f>BC51/GGDP!G51</f>
        <v>0.71656238932829652</v>
      </c>
      <c r="BF51">
        <f t="shared" si="18"/>
        <v>1.3841593189419277</v>
      </c>
      <c r="BH51">
        <v>117.26</v>
      </c>
      <c r="BK51" s="17">
        <v>142.09</v>
      </c>
      <c r="BL51">
        <f t="shared" si="19"/>
        <v>24.83</v>
      </c>
      <c r="BM51" s="8">
        <f>BK51/GGDP!G51</f>
        <v>0.55912328335891082</v>
      </c>
      <c r="BO51">
        <f t="shared" si="20"/>
        <v>1.2117516629711751</v>
      </c>
    </row>
    <row r="52" spans="1:67" x14ac:dyDescent="0.35">
      <c r="A52">
        <v>45</v>
      </c>
      <c r="B52">
        <v>2044</v>
      </c>
      <c r="C52">
        <v>6.6127679048127538E-2</v>
      </c>
      <c r="D52">
        <v>0.32336714717921339</v>
      </c>
      <c r="E52">
        <v>0.13159433554521649</v>
      </c>
      <c r="F52">
        <f t="shared" si="1"/>
        <v>0.52108916177255749</v>
      </c>
      <c r="G52">
        <v>0.31057890321104414</v>
      </c>
      <c r="Y52">
        <f t="shared" si="21"/>
        <v>25.288723692286919</v>
      </c>
      <c r="Z52">
        <f t="shared" si="22"/>
        <v>123.66292835147917</v>
      </c>
      <c r="AA52">
        <f t="shared" si="23"/>
        <v>50.324657374577889</v>
      </c>
      <c r="AB52">
        <v>80.53</v>
      </c>
      <c r="AC52">
        <f>Y52/GGDP!$G52</f>
        <v>9.7144759112964496E-2</v>
      </c>
      <c r="AD52">
        <f>Z52/GGDP!$G52</f>
        <v>0.47504198045282409</v>
      </c>
      <c r="AE52">
        <f>AA52/GGDP!$G52</f>
        <v>0.19331844412483823</v>
      </c>
      <c r="AF52">
        <f>AB52/GGDP!$G52</f>
        <v>0.30935003073140749</v>
      </c>
      <c r="AI52">
        <v>2044</v>
      </c>
      <c r="AJ52">
        <v>26.01</v>
      </c>
      <c r="AK52" s="5">
        <f>AJ52/GGDP!G52</f>
        <v>9.991548862937924E-2</v>
      </c>
      <c r="AM52">
        <v>104.83</v>
      </c>
      <c r="AN52" s="4">
        <f t="shared" si="13"/>
        <v>78.819999999999993</v>
      </c>
      <c r="AO52" s="6">
        <f>AM52/GGDP!G52</f>
        <v>0.40269668100799016</v>
      </c>
      <c r="AP52" s="13">
        <f t="shared" si="14"/>
        <v>4.0303729334871203</v>
      </c>
      <c r="AQ52">
        <v>51.76</v>
      </c>
      <c r="AR52" s="6">
        <f>AQ52/GGDP!G52</f>
        <v>0.1988322065150584</v>
      </c>
      <c r="AT52">
        <v>2044</v>
      </c>
      <c r="AU52">
        <v>150.53</v>
      </c>
      <c r="AV52">
        <f t="shared" si="15"/>
        <v>98.77000000000001</v>
      </c>
      <c r="AW52" s="6">
        <f>AU52/GGDP!G52</f>
        <v>0.5782498463429625</v>
      </c>
      <c r="AX52">
        <f t="shared" si="16"/>
        <v>2.9082302936630606</v>
      </c>
      <c r="AY52">
        <v>127.19</v>
      </c>
      <c r="AZ52" s="8">
        <f>AY52/GGDP!G52</f>
        <v>0.48859096496619547</v>
      </c>
      <c r="BB52">
        <v>2044</v>
      </c>
      <c r="BC52">
        <v>179.67</v>
      </c>
      <c r="BD52">
        <f t="shared" si="17"/>
        <v>52.47999999999999</v>
      </c>
      <c r="BE52" s="4">
        <f>BC52/GGDP!G52</f>
        <v>0.69018899815611556</v>
      </c>
      <c r="BF52">
        <f t="shared" si="18"/>
        <v>1.4126110543281705</v>
      </c>
      <c r="BH52">
        <v>122.16</v>
      </c>
      <c r="BK52" s="17">
        <v>150.02000000000001</v>
      </c>
      <c r="BL52">
        <f t="shared" si="19"/>
        <v>27.860000000000014</v>
      </c>
      <c r="BM52" s="8">
        <f>BK52/GGDP!G52</f>
        <v>0.57629071911493557</v>
      </c>
      <c r="BO52">
        <f t="shared" si="20"/>
        <v>1.228061558611657</v>
      </c>
    </row>
    <row r="53" spans="1:67" x14ac:dyDescent="0.35">
      <c r="A53">
        <v>46</v>
      </c>
      <c r="B53">
        <v>2045</v>
      </c>
      <c r="C53">
        <v>6.3450149973081765E-2</v>
      </c>
      <c r="D53">
        <v>0.31494347168456949</v>
      </c>
      <c r="E53">
        <v>0.1273617555823314</v>
      </c>
      <c r="F53">
        <f t="shared" si="1"/>
        <v>0.50575537723998265</v>
      </c>
      <c r="G53">
        <v>0.32494167713487326</v>
      </c>
      <c r="Y53">
        <f t="shared" si="21"/>
        <v>24.063664413075788</v>
      </c>
      <c r="Z53">
        <f t="shared" si="22"/>
        <v>119.44327972308527</v>
      </c>
      <c r="AA53">
        <f t="shared" si="23"/>
        <v>48.302337294610304</v>
      </c>
      <c r="AB53">
        <v>83.44</v>
      </c>
      <c r="AC53">
        <f>Y53/GGDP!$G53</f>
        <v>9.0278238278280951E-2</v>
      </c>
      <c r="AD53">
        <f>Z53/GGDP!$G53</f>
        <v>0.44810834636310359</v>
      </c>
      <c r="AE53">
        <f>AA53/GGDP!$G53</f>
        <v>0.18121304556222209</v>
      </c>
      <c r="AF53">
        <f>AB53/GGDP!$G53</f>
        <v>0.31303695366722939</v>
      </c>
      <c r="AI53">
        <v>2045</v>
      </c>
      <c r="AJ53">
        <v>24.75</v>
      </c>
      <c r="AK53" s="5">
        <f>AJ53/GGDP!G53</f>
        <v>9.2853123241418117E-2</v>
      </c>
      <c r="AM53">
        <v>102.05</v>
      </c>
      <c r="AN53" s="4">
        <f t="shared" si="13"/>
        <v>77.3</v>
      </c>
      <c r="AO53" s="6">
        <f>AM53/GGDP!G53</f>
        <v>0.38285499906208964</v>
      </c>
      <c r="AP53" s="13">
        <f t="shared" si="14"/>
        <v>4.1232323232323234</v>
      </c>
      <c r="AQ53">
        <v>49.68</v>
      </c>
      <c r="AR53" s="6">
        <f>AQ53/GGDP!G53</f>
        <v>0.186381541924592</v>
      </c>
      <c r="AT53">
        <v>2045</v>
      </c>
      <c r="AU53">
        <v>149.46</v>
      </c>
      <c r="AV53">
        <f t="shared" si="15"/>
        <v>99.78</v>
      </c>
      <c r="AW53" s="6">
        <f>AU53/GGDP!G53</f>
        <v>0.56072031513787279</v>
      </c>
      <c r="AX53">
        <f t="shared" si="16"/>
        <v>3.0084541062801935</v>
      </c>
      <c r="AY53">
        <v>122.85</v>
      </c>
      <c r="AZ53" s="8">
        <f>AY53/GGDP!G53</f>
        <v>0.46088913899831174</v>
      </c>
      <c r="BB53">
        <v>2045</v>
      </c>
      <c r="BC53">
        <v>177.28</v>
      </c>
      <c r="BD53">
        <f t="shared" si="17"/>
        <v>54.430000000000007</v>
      </c>
      <c r="BE53" s="4">
        <f>BC53/GGDP!G53</f>
        <v>0.66509097730256983</v>
      </c>
      <c r="BF53">
        <f t="shared" si="18"/>
        <v>1.4430606430606432</v>
      </c>
      <c r="BH53">
        <v>126.75</v>
      </c>
      <c r="BK53" s="17">
        <v>157.77000000000001</v>
      </c>
      <c r="BL53">
        <f t="shared" si="19"/>
        <v>31.02000000000001</v>
      </c>
      <c r="BM53" s="8">
        <f>BK53/GGDP!G53</f>
        <v>0.59189645469893082</v>
      </c>
      <c r="BO53">
        <f t="shared" si="20"/>
        <v>1.2447337278106509</v>
      </c>
    </row>
    <row r="54" spans="1:67" x14ac:dyDescent="0.35">
      <c r="A54">
        <v>47</v>
      </c>
      <c r="B54">
        <v>2046</v>
      </c>
      <c r="C54">
        <v>6.0992321017659071E-2</v>
      </c>
      <c r="D54">
        <v>0.30653876981151584</v>
      </c>
      <c r="E54">
        <v>0.12345838612095042</v>
      </c>
      <c r="F54">
        <f t="shared" si="1"/>
        <v>0.49098947695012529</v>
      </c>
      <c r="G54">
        <v>0.33880600873904382</v>
      </c>
      <c r="Y54">
        <f t="shared" si="21"/>
        <v>22.935832060786176</v>
      </c>
      <c r="Z54">
        <f t="shared" si="22"/>
        <v>115.27224455815214</v>
      </c>
      <c r="AA54">
        <f t="shared" si="23"/>
        <v>46.425857605025001</v>
      </c>
      <c r="AB54">
        <v>86.34</v>
      </c>
      <c r="AC54">
        <f>Y54/GGDP!$G54</f>
        <v>8.4072548883054779E-2</v>
      </c>
      <c r="AD54">
        <f>Z54/GGDP!$G54</f>
        <v>0.42253672723929525</v>
      </c>
      <c r="AE54">
        <f>AA54/GGDP!$G54</f>
        <v>0.17017652433937538</v>
      </c>
      <c r="AF54">
        <f>AB54/GGDP!$G54</f>
        <v>0.31648399985337783</v>
      </c>
      <c r="AI54">
        <v>2046</v>
      </c>
      <c r="AJ54">
        <v>23.59</v>
      </c>
      <c r="AK54" s="5">
        <f>AJ54/GGDP!G54</f>
        <v>8.647043730068546E-2</v>
      </c>
      <c r="AM54">
        <v>99.56</v>
      </c>
      <c r="AN54" s="4">
        <f t="shared" si="13"/>
        <v>75.97</v>
      </c>
      <c r="AO54" s="6">
        <f>AM54/GGDP!G54</f>
        <v>0.36494263406766614</v>
      </c>
      <c r="AP54" s="13">
        <f t="shared" si="14"/>
        <v>4.2204323866044939</v>
      </c>
      <c r="AQ54">
        <v>47.75</v>
      </c>
      <c r="AR54" s="6">
        <f>AQ54/GGDP!G54</f>
        <v>0.17503024082694915</v>
      </c>
      <c r="AT54">
        <v>2046</v>
      </c>
      <c r="AU54">
        <v>148.47999999999999</v>
      </c>
      <c r="AV54">
        <f t="shared" si="15"/>
        <v>100.72999999999999</v>
      </c>
      <c r="AW54" s="6">
        <f>AU54/GGDP!G54</f>
        <v>0.54426157398922326</v>
      </c>
      <c r="AX54">
        <f t="shared" si="16"/>
        <v>3.1095287958115181</v>
      </c>
      <c r="AY54">
        <v>118.56</v>
      </c>
      <c r="AZ54" s="8">
        <f>AY54/GGDP!G54</f>
        <v>0.43458817492027418</v>
      </c>
      <c r="BB54">
        <v>2046</v>
      </c>
      <c r="BC54">
        <v>174.89</v>
      </c>
      <c r="BD54">
        <f t="shared" si="17"/>
        <v>56.329999999999984</v>
      </c>
      <c r="BE54" s="4">
        <f>BC54/GGDP!G54</f>
        <v>0.64106887577434835</v>
      </c>
      <c r="BF54">
        <f t="shared" si="18"/>
        <v>1.4751180836707152</v>
      </c>
      <c r="BH54">
        <v>131.04</v>
      </c>
      <c r="BK54" s="17">
        <v>165.26</v>
      </c>
      <c r="BL54">
        <f t="shared" si="19"/>
        <v>34.22</v>
      </c>
      <c r="BM54" s="8">
        <f>BK54/GGDP!G54</f>
        <v>0.60576958322642127</v>
      </c>
      <c r="BO54">
        <f t="shared" si="20"/>
        <v>1.2611416361416361</v>
      </c>
    </row>
    <row r="55" spans="1:67" x14ac:dyDescent="0.35">
      <c r="A55">
        <v>48</v>
      </c>
      <c r="B55">
        <v>2047</v>
      </c>
      <c r="C55">
        <v>5.8748370273794003E-2</v>
      </c>
      <c r="D55">
        <v>0.29820078226857888</v>
      </c>
      <c r="E55">
        <v>0.11992177314211214</v>
      </c>
      <c r="F55">
        <f t="shared" si="1"/>
        <v>0.47687092568448497</v>
      </c>
      <c r="G55">
        <v>0.35217731421121251</v>
      </c>
      <c r="Y55">
        <f t="shared" si="21"/>
        <v>21.905226635418082</v>
      </c>
      <c r="Z55">
        <f t="shared" si="22"/>
        <v>111.18871362744837</v>
      </c>
      <c r="AA55">
        <f t="shared" si="23"/>
        <v>44.714663691206283</v>
      </c>
      <c r="AB55">
        <v>89.22</v>
      </c>
      <c r="AC55">
        <f>Y55/GGDP!$G55</f>
        <v>7.8485226210741957E-2</v>
      </c>
      <c r="AD55">
        <f>Z55/GGDP!$G55</f>
        <v>0.39838306566624276</v>
      </c>
      <c r="AE55">
        <f>AA55/GGDP!$G55</f>
        <v>0.16021018878970361</v>
      </c>
      <c r="AF55">
        <f>AB55/GGDP!$G55</f>
        <v>0.31967036904335361</v>
      </c>
      <c r="AI55">
        <v>2047</v>
      </c>
      <c r="AJ55">
        <v>22.53</v>
      </c>
      <c r="AK55" s="5">
        <f>AJ55/GGDP!G55</f>
        <v>8.0723754926549623E-2</v>
      </c>
      <c r="AM55">
        <v>97.37</v>
      </c>
      <c r="AN55" s="4">
        <f t="shared" si="13"/>
        <v>74.84</v>
      </c>
      <c r="AO55" s="6">
        <f>AM55/GGDP!G55</f>
        <v>0.3488713722680043</v>
      </c>
      <c r="AP55" s="13">
        <f t="shared" si="14"/>
        <v>4.3217931646693302</v>
      </c>
      <c r="AQ55">
        <v>45.99</v>
      </c>
      <c r="AR55" s="6">
        <f>AQ55/GGDP!G55</f>
        <v>0.16477964887137225</v>
      </c>
      <c r="AT55">
        <v>2047</v>
      </c>
      <c r="AU55">
        <v>147.59</v>
      </c>
      <c r="AV55">
        <f t="shared" si="15"/>
        <v>101.6</v>
      </c>
      <c r="AW55" s="6">
        <f>AU55/GGDP!G55</f>
        <v>0.52880687925474734</v>
      </c>
      <c r="AX55">
        <f t="shared" si="16"/>
        <v>3.2091759078060447</v>
      </c>
      <c r="AY55">
        <v>114.36</v>
      </c>
      <c r="AZ55" s="8">
        <f>AY55/GGDP!G55</f>
        <v>0.40974561089215333</v>
      </c>
      <c r="BB55">
        <v>2047</v>
      </c>
      <c r="BC55">
        <v>172.52</v>
      </c>
      <c r="BD55">
        <f t="shared" si="17"/>
        <v>58.160000000000011</v>
      </c>
      <c r="BE55" s="4">
        <f>BC55/GGDP!G55</f>
        <v>0.61812970261555</v>
      </c>
      <c r="BF55">
        <f t="shared" si="18"/>
        <v>1.5085694298705843</v>
      </c>
      <c r="BH55">
        <v>135.06</v>
      </c>
      <c r="BK55" s="17">
        <v>172.48</v>
      </c>
      <c r="BL55">
        <f t="shared" si="19"/>
        <v>37.419999999999987</v>
      </c>
      <c r="BM55" s="8">
        <f>BK55/GGDP!G55</f>
        <v>0.61798638480831236</v>
      </c>
      <c r="BO55">
        <f t="shared" si="20"/>
        <v>1.2770620464978526</v>
      </c>
    </row>
    <row r="56" spans="1:67" x14ac:dyDescent="0.35">
      <c r="A56">
        <v>49</v>
      </c>
      <c r="B56">
        <v>2048</v>
      </c>
      <c r="C56">
        <v>5.6693575955192081E-2</v>
      </c>
      <c r="D56">
        <v>0.28991033158905044</v>
      </c>
      <c r="E56">
        <v>0.11675300428620262</v>
      </c>
      <c r="F56">
        <f t="shared" si="1"/>
        <v>0.46335691183044514</v>
      </c>
      <c r="G56">
        <v>0.36506350416787192</v>
      </c>
      <c r="Y56">
        <f t="shared" si="21"/>
        <v>20.962125444279351</v>
      </c>
      <c r="Z56">
        <f t="shared" si="22"/>
        <v>107.19268693097396</v>
      </c>
      <c r="AA56">
        <f t="shared" si="23"/>
        <v>43.168755553154135</v>
      </c>
      <c r="AB56">
        <v>92.09</v>
      </c>
      <c r="AC56">
        <f>Y56/GGDP!$G56</f>
        <v>7.344308543297369E-2</v>
      </c>
      <c r="AD56">
        <f>Z56/GGDP!$G56</f>
        <v>0.37556123232770638</v>
      </c>
      <c r="AE56">
        <f>AA56/GGDP!$G56</f>
        <v>0.15124642825714432</v>
      </c>
      <c r="AF56">
        <f>AB56/GGDP!$G56</f>
        <v>0.32264732674654895</v>
      </c>
      <c r="AI56">
        <v>2048</v>
      </c>
      <c r="AJ56">
        <v>21.56</v>
      </c>
      <c r="AK56" s="5">
        <f>AJ56/GGDP!G56</f>
        <v>7.5537803938056189E-2</v>
      </c>
      <c r="AM56">
        <v>95.48</v>
      </c>
      <c r="AN56" s="4">
        <f t="shared" si="13"/>
        <v>73.92</v>
      </c>
      <c r="AO56" s="6">
        <f>AM56/GGDP!G56</f>
        <v>0.33452456029710603</v>
      </c>
      <c r="AP56" s="13">
        <f t="shared" si="14"/>
        <v>4.4285714285714288</v>
      </c>
      <c r="AQ56">
        <v>44.4</v>
      </c>
      <c r="AR56" s="6">
        <f>AQ56/GGDP!G56</f>
        <v>0.15556022703384484</v>
      </c>
      <c r="AT56">
        <v>2048</v>
      </c>
      <c r="AU56">
        <v>146.76</v>
      </c>
      <c r="AV56">
        <f t="shared" si="15"/>
        <v>102.35999999999999</v>
      </c>
      <c r="AW56" s="6">
        <f>AU56/GGDP!G56</f>
        <v>0.51418961530376284</v>
      </c>
      <c r="AX56">
        <f t="shared" si="16"/>
        <v>3.3054054054054052</v>
      </c>
      <c r="AY56">
        <v>110.25</v>
      </c>
      <c r="AZ56" s="8">
        <f>AY56/GGDP!G56</f>
        <v>0.38627286104687825</v>
      </c>
      <c r="BB56">
        <v>2048</v>
      </c>
      <c r="BC56">
        <v>170.16</v>
      </c>
      <c r="BD56">
        <f t="shared" si="17"/>
        <v>59.91</v>
      </c>
      <c r="BE56" s="4">
        <f>BC56/GGDP!G56</f>
        <v>0.59617405928105949</v>
      </c>
      <c r="BF56">
        <f t="shared" si="18"/>
        <v>1.5434013605442176</v>
      </c>
      <c r="BH56">
        <v>138.83000000000001</v>
      </c>
      <c r="BK56" s="17">
        <v>179.47</v>
      </c>
      <c r="BL56">
        <f t="shared" si="19"/>
        <v>40.639999999999986</v>
      </c>
      <c r="BM56" s="8">
        <f>BK56/GGDP!G56</f>
        <v>0.62879265643612914</v>
      </c>
      <c r="BO56">
        <f t="shared" si="20"/>
        <v>1.2927321184182092</v>
      </c>
    </row>
    <row r="57" spans="1:67" x14ac:dyDescent="0.35">
      <c r="A57">
        <v>50</v>
      </c>
      <c r="B57">
        <v>2049</v>
      </c>
      <c r="C57">
        <v>5.4842473745624266E-2</v>
      </c>
      <c r="D57">
        <v>0.28177044658958306</v>
      </c>
      <c r="E57">
        <v>0.1139280789222446</v>
      </c>
      <c r="F57">
        <f t="shared" si="1"/>
        <v>0.45054099925745195</v>
      </c>
      <c r="G57">
        <v>0.37742654078710081</v>
      </c>
      <c r="Y57">
        <f t="shared" si="21"/>
        <v>20.106528487369989</v>
      </c>
      <c r="Z57">
        <f t="shared" si="22"/>
        <v>103.30360985411323</v>
      </c>
      <c r="AA57">
        <f t="shared" si="23"/>
        <v>41.768687805484277</v>
      </c>
      <c r="AB57">
        <v>94.94</v>
      </c>
      <c r="AC57">
        <f>Y57/GGDP!$G57</f>
        <v>6.8916978534258738E-2</v>
      </c>
      <c r="AD57">
        <f>Z57/GGDP!$G57</f>
        <v>0.35408263874588941</v>
      </c>
      <c r="AE57">
        <f>AA57/GGDP!$G57</f>
        <v>0.1431660250402203</v>
      </c>
      <c r="AF57">
        <f>AB57/GGDP!$G57</f>
        <v>0.32541559554413024</v>
      </c>
      <c r="AI57">
        <v>2049</v>
      </c>
      <c r="AJ57">
        <v>20.68</v>
      </c>
      <c r="AK57" s="5">
        <f>AJ57/GGDP!G57</f>
        <v>7.0882604970008561E-2</v>
      </c>
      <c r="AM57">
        <v>93.87</v>
      </c>
      <c r="AN57" s="4">
        <f t="shared" si="13"/>
        <v>73.19</v>
      </c>
      <c r="AO57" s="6">
        <f>AM57/GGDP!G57</f>
        <v>0.32174807197943445</v>
      </c>
      <c r="AP57" s="13">
        <f t="shared" si="14"/>
        <v>4.5391682785299805</v>
      </c>
      <c r="AQ57">
        <v>42.96</v>
      </c>
      <c r="AR57" s="6">
        <f>AQ57/GGDP!G57</f>
        <v>0.14724935732647815</v>
      </c>
      <c r="AT57">
        <v>2049</v>
      </c>
      <c r="AU57">
        <v>145.94999999999999</v>
      </c>
      <c r="AV57">
        <f t="shared" si="15"/>
        <v>102.98999999999998</v>
      </c>
      <c r="AW57" s="6">
        <f>AU57/GGDP!G57</f>
        <v>0.50025706940874037</v>
      </c>
      <c r="AX57">
        <f t="shared" si="16"/>
        <v>3.3973463687150836</v>
      </c>
      <c r="AY57">
        <v>106.25</v>
      </c>
      <c r="AZ57" s="8">
        <f>AY57/GGDP!G57</f>
        <v>0.36418166238217653</v>
      </c>
      <c r="BB57">
        <v>2049</v>
      </c>
      <c r="BC57">
        <v>167.85</v>
      </c>
      <c r="BD57">
        <f t="shared" si="17"/>
        <v>61.599999999999994</v>
      </c>
      <c r="BE57" s="4">
        <f>BC57/GGDP!G57</f>
        <v>0.57532133676092545</v>
      </c>
      <c r="BF57">
        <f t="shared" si="18"/>
        <v>1.579764705882353</v>
      </c>
      <c r="BH57">
        <v>142.32</v>
      </c>
      <c r="BK57" s="17">
        <v>186.25</v>
      </c>
      <c r="BL57">
        <f t="shared" si="19"/>
        <v>43.930000000000007</v>
      </c>
      <c r="BM57" s="8">
        <f>BK57/GGDP!G57</f>
        <v>0.63838903170522709</v>
      </c>
      <c r="BO57">
        <f t="shared" si="20"/>
        <v>1.3086706014614953</v>
      </c>
    </row>
    <row r="58" spans="1:67" x14ac:dyDescent="0.35">
      <c r="A58">
        <v>51</v>
      </c>
      <c r="B58">
        <v>2050</v>
      </c>
      <c r="C58">
        <v>5.3201733269138178E-2</v>
      </c>
      <c r="D58">
        <v>0.27379232867918474</v>
      </c>
      <c r="E58">
        <v>0.11140533889691327</v>
      </c>
      <c r="F58">
        <f t="shared" si="1"/>
        <v>0.43839940084523621</v>
      </c>
      <c r="G58">
        <v>0.38923661263574599</v>
      </c>
      <c r="Y58">
        <f t="shared" si="21"/>
        <v>19.338435764689997</v>
      </c>
      <c r="Z58">
        <f t="shared" si="22"/>
        <v>99.521482396866162</v>
      </c>
      <c r="AA58">
        <f t="shared" si="23"/>
        <v>40.495015062812385</v>
      </c>
      <c r="AB58">
        <v>97.77</v>
      </c>
      <c r="AC58">
        <f>Y58/GGDP!$G58</f>
        <v>6.4872310515565232E-2</v>
      </c>
      <c r="AD58">
        <f>Z58/GGDP!$G58</f>
        <v>0.33385267493078213</v>
      </c>
      <c r="AE58">
        <f>AA58/GGDP!$G58</f>
        <v>0.13584372714797846</v>
      </c>
      <c r="AF58">
        <f>AB58/GGDP!$G58</f>
        <v>0.3279771888627977</v>
      </c>
      <c r="AI58">
        <v>2050</v>
      </c>
      <c r="AJ58">
        <v>19.89</v>
      </c>
      <c r="AK58" s="5">
        <f>AJ58/GGDP!G58</f>
        <v>6.672257631667225E-2</v>
      </c>
      <c r="AM58">
        <v>92.5</v>
      </c>
      <c r="AN58" s="4">
        <f t="shared" si="13"/>
        <v>72.61</v>
      </c>
      <c r="AO58" s="6">
        <f>AM58/GGDP!G58</f>
        <v>0.31029855753102981</v>
      </c>
      <c r="AP58" s="13">
        <f t="shared" si="14"/>
        <v>4.6505781799899442</v>
      </c>
      <c r="AQ58">
        <v>41.65</v>
      </c>
      <c r="AR58" s="6">
        <f>AQ58/GGDP!G58</f>
        <v>0.1397182153639718</v>
      </c>
      <c r="AT58">
        <v>2050</v>
      </c>
      <c r="AU58">
        <v>145.16</v>
      </c>
      <c r="AV58">
        <f t="shared" si="15"/>
        <v>103.50999999999999</v>
      </c>
      <c r="AW58" s="6">
        <f>AU58/GGDP!G58</f>
        <v>0.48695068768869504</v>
      </c>
      <c r="AX58">
        <f t="shared" si="16"/>
        <v>3.4852340936374548</v>
      </c>
      <c r="AY58">
        <v>102.36</v>
      </c>
      <c r="AZ58" s="8">
        <f>AY58/GGDP!G58</f>
        <v>0.34337470647433743</v>
      </c>
      <c r="BB58">
        <v>2050</v>
      </c>
      <c r="BC58">
        <v>165.57</v>
      </c>
      <c r="BD58">
        <f t="shared" si="17"/>
        <v>63.209999999999994</v>
      </c>
      <c r="BE58" s="4">
        <f>BC58/GGDP!G58</f>
        <v>0.5554176450855417</v>
      </c>
      <c r="BF58">
        <f t="shared" si="18"/>
        <v>1.6175263774912074</v>
      </c>
      <c r="BH58">
        <v>145.52000000000001</v>
      </c>
      <c r="BK58" s="17">
        <v>192.86</v>
      </c>
      <c r="BL58">
        <f t="shared" si="19"/>
        <v>47.34</v>
      </c>
      <c r="BM58" s="8">
        <f>BK58/GGDP!G58</f>
        <v>0.64696410600469645</v>
      </c>
      <c r="BO58">
        <f t="shared" si="20"/>
        <v>1.3253161077515119</v>
      </c>
    </row>
    <row r="59" spans="1:67" x14ac:dyDescent="0.35">
      <c r="A59">
        <v>52</v>
      </c>
      <c r="B59">
        <v>2051</v>
      </c>
      <c r="C59">
        <v>5.1963795054145792E-2</v>
      </c>
      <c r="D59">
        <v>0.26641883519206944</v>
      </c>
      <c r="E59">
        <v>0.10953073649049082</v>
      </c>
      <c r="F59">
        <f t="shared" si="1"/>
        <v>0.42791336673670605</v>
      </c>
      <c r="G59">
        <v>0.3998168202144281</v>
      </c>
      <c r="Y59">
        <f t="shared" si="21"/>
        <v>18.755074203160884</v>
      </c>
      <c r="Z59">
        <f t="shared" si="22"/>
        <v>96.15743072538163</v>
      </c>
      <c r="AA59">
        <f t="shared" si="23"/>
        <v>39.532468486289353</v>
      </c>
      <c r="AB59">
        <v>100.57</v>
      </c>
      <c r="AC59">
        <f>Y59/GGDP!$G59</f>
        <v>6.1603134186765919E-2</v>
      </c>
      <c r="AD59">
        <f>Z59/GGDP!$G59</f>
        <v>0.31583981187512444</v>
      </c>
      <c r="AE59">
        <f>AA59/GGDP!$G59</f>
        <v>0.12984880435634538</v>
      </c>
      <c r="AF59">
        <f>AB59/GGDP!$G59</f>
        <v>0.33033338807685991</v>
      </c>
      <c r="AI59">
        <v>2051</v>
      </c>
      <c r="AJ59">
        <v>19.29</v>
      </c>
      <c r="AK59" s="5">
        <f>AJ59/GGDP!G59</f>
        <v>6.3360157661356539E-2</v>
      </c>
      <c r="AM59">
        <v>91.33</v>
      </c>
      <c r="AN59" s="4">
        <f t="shared" si="13"/>
        <v>72.039999999999992</v>
      </c>
      <c r="AO59" s="6">
        <f>AM59/GGDP!G59</f>
        <v>0.2999835769420266</v>
      </c>
      <c r="AP59" s="13">
        <f t="shared" si="14"/>
        <v>4.7345775012960081</v>
      </c>
      <c r="AQ59">
        <v>40.659999999999997</v>
      </c>
      <c r="AR59" s="6">
        <f>AQ59/GGDP!G59</f>
        <v>0.13355230743964525</v>
      </c>
      <c r="AT59">
        <v>2051</v>
      </c>
      <c r="AU59">
        <v>144.37</v>
      </c>
      <c r="AV59">
        <f t="shared" si="15"/>
        <v>103.71000000000001</v>
      </c>
      <c r="AW59" s="6">
        <f>AU59/GGDP!G59</f>
        <v>0.47419937592379702</v>
      </c>
      <c r="AX59">
        <f t="shared" si="16"/>
        <v>3.550664043285785</v>
      </c>
      <c r="AY59">
        <v>98.9</v>
      </c>
      <c r="AZ59" s="8">
        <f>AY59/GGDP!G59</f>
        <v>0.32484808671374615</v>
      </c>
      <c r="BB59">
        <v>2051</v>
      </c>
      <c r="BC59">
        <v>163.33000000000001</v>
      </c>
      <c r="BD59">
        <f t="shared" si="17"/>
        <v>64.430000000000007</v>
      </c>
      <c r="BE59" s="4">
        <f>BC59/GGDP!G59</f>
        <v>0.53647561175890957</v>
      </c>
      <c r="BF59">
        <f t="shared" si="18"/>
        <v>1.6514661274014155</v>
      </c>
      <c r="BH59">
        <v>148.41999999999999</v>
      </c>
      <c r="BK59" s="17">
        <v>199.3</v>
      </c>
      <c r="BL59">
        <f t="shared" si="19"/>
        <v>50.880000000000024</v>
      </c>
      <c r="BM59" s="8">
        <f>BK59/GGDP!G59</f>
        <v>0.65462309081951064</v>
      </c>
      <c r="BO59">
        <f t="shared" si="20"/>
        <v>1.3428109419215741</v>
      </c>
    </row>
    <row r="60" spans="1:67" x14ac:dyDescent="0.35">
      <c r="A60">
        <v>53</v>
      </c>
      <c r="B60">
        <v>2052</v>
      </c>
      <c r="C60">
        <v>5.1066597999620524E-2</v>
      </c>
      <c r="D60">
        <v>0.25956143441845336</v>
      </c>
      <c r="E60">
        <v>0.10817770308730652</v>
      </c>
      <c r="F60">
        <f t="shared" si="1"/>
        <v>0.41880573550538042</v>
      </c>
      <c r="G60">
        <v>0.4092375247336893</v>
      </c>
      <c r="Y60">
        <f t="shared" si="21"/>
        <v>18.317553032014054</v>
      </c>
      <c r="Z60">
        <f t="shared" si="22"/>
        <v>93.104505220045965</v>
      </c>
      <c r="AA60">
        <f t="shared" si="23"/>
        <v>38.803266534377961</v>
      </c>
      <c r="AB60">
        <v>103.35</v>
      </c>
      <c r="AC60">
        <f>Y60/GGDP!$G60</f>
        <v>5.8934889585322392E-2</v>
      </c>
      <c r="AD60">
        <f>Z60/GGDP!$G60</f>
        <v>0.29955440693686164</v>
      </c>
      <c r="AE60">
        <f>AA60/GGDP!$G60</f>
        <v>0.12484561801221956</v>
      </c>
      <c r="AF60">
        <f>AB60/GGDP!$G60</f>
        <v>0.33251825874328367</v>
      </c>
      <c r="AI60">
        <v>2052</v>
      </c>
      <c r="AJ60">
        <v>18.84</v>
      </c>
      <c r="AK60" s="5">
        <f>AJ60/GGDP!G60</f>
        <v>6.0615810302113833E-2</v>
      </c>
      <c r="AM60">
        <v>90.33</v>
      </c>
      <c r="AN60" s="4">
        <f t="shared" si="13"/>
        <v>71.489999999999995</v>
      </c>
      <c r="AO60" s="6">
        <f>AM60/GGDP!G60</f>
        <v>0.2906277146809948</v>
      </c>
      <c r="AP60" s="13">
        <f t="shared" si="14"/>
        <v>4.7945859872611463</v>
      </c>
      <c r="AQ60">
        <v>39.909999999999997</v>
      </c>
      <c r="AR60" s="6">
        <f>AQ60/GGDP!G60</f>
        <v>0.12840642192979632</v>
      </c>
      <c r="AT60">
        <v>2052</v>
      </c>
      <c r="AU60">
        <v>143.59</v>
      </c>
      <c r="AV60">
        <f t="shared" si="15"/>
        <v>103.68</v>
      </c>
      <c r="AW60" s="6">
        <f>AU60/GGDP!G60</f>
        <v>0.46198642257327627</v>
      </c>
      <c r="AX60">
        <f t="shared" si="16"/>
        <v>3.5978451515910805</v>
      </c>
      <c r="AY60">
        <v>95.76</v>
      </c>
      <c r="AZ60" s="8">
        <f>AY60/GGDP!G60</f>
        <v>0.30809819503876967</v>
      </c>
      <c r="BB60">
        <v>2052</v>
      </c>
      <c r="BC60">
        <v>161.13</v>
      </c>
      <c r="BD60">
        <f t="shared" si="17"/>
        <v>65.36999999999999</v>
      </c>
      <c r="BE60" s="4">
        <f>BC60/GGDP!G60</f>
        <v>0.51841961326855635</v>
      </c>
      <c r="BF60">
        <f t="shared" si="18"/>
        <v>1.6826441102756891</v>
      </c>
      <c r="BH60">
        <v>150.97999999999999</v>
      </c>
      <c r="BK60" s="17">
        <v>205.6</v>
      </c>
      <c r="BL60">
        <f t="shared" si="19"/>
        <v>54.620000000000005</v>
      </c>
      <c r="BM60" s="8">
        <f>BK60/GGDP!G60</f>
        <v>0.66149737781924645</v>
      </c>
      <c r="BO60">
        <f t="shared" si="20"/>
        <v>1.3617697708305736</v>
      </c>
    </row>
    <row r="61" spans="1:67" x14ac:dyDescent="0.35">
      <c r="A61">
        <v>54</v>
      </c>
      <c r="B61">
        <v>2053</v>
      </c>
      <c r="C61">
        <v>5.0417416925847114E-2</v>
      </c>
      <c r="D61">
        <v>0.25298739564576855</v>
      </c>
      <c r="E61">
        <v>0.10710972881540896</v>
      </c>
      <c r="F61">
        <f t="shared" si="1"/>
        <v>0.41051454138702465</v>
      </c>
      <c r="G61">
        <v>0.41793528673541774</v>
      </c>
      <c r="Y61">
        <f t="shared" si="21"/>
        <v>17.967536095096587</v>
      </c>
      <c r="Z61">
        <f t="shared" si="22"/>
        <v>90.158529334323958</v>
      </c>
      <c r="AA61">
        <f t="shared" si="23"/>
        <v>38.171291509388098</v>
      </c>
      <c r="AB61">
        <v>106.11</v>
      </c>
      <c r="AC61">
        <f>Y61/GGDP!$G61</f>
        <v>5.6647758670460263E-2</v>
      </c>
      <c r="AD61">
        <f>Z61/GGDP!$G61</f>
        <v>0.28425036047141672</v>
      </c>
      <c r="AE61">
        <f>AA61/GGDP!$G61</f>
        <v>0.12034583362566396</v>
      </c>
      <c r="AF61">
        <f>AB61/GGDP!$G61</f>
        <v>0.33454190049813987</v>
      </c>
      <c r="AI61">
        <v>2053</v>
      </c>
      <c r="AJ61">
        <v>18.48</v>
      </c>
      <c r="AK61" s="5">
        <f>AJ61/GGDP!G61</f>
        <v>5.8263446623368437E-2</v>
      </c>
      <c r="AM61">
        <v>89.37</v>
      </c>
      <c r="AN61" s="4">
        <f t="shared" si="13"/>
        <v>70.89</v>
      </c>
      <c r="AO61" s="6">
        <f>AM61/GGDP!G61</f>
        <v>0.28176429787502366</v>
      </c>
      <c r="AP61" s="13">
        <f t="shared" si="14"/>
        <v>4.8360389610389616</v>
      </c>
      <c r="AQ61">
        <v>39.26</v>
      </c>
      <c r="AR61" s="6">
        <f>AQ61/GGDP!G61</f>
        <v>0.123778296235576</v>
      </c>
      <c r="AT61">
        <v>2053</v>
      </c>
      <c r="AU61">
        <v>142.84</v>
      </c>
      <c r="AV61">
        <f t="shared" si="15"/>
        <v>103.58000000000001</v>
      </c>
      <c r="AW61" s="6">
        <f>AU61/GGDP!G61</f>
        <v>0.45034365344599281</v>
      </c>
      <c r="AX61">
        <f t="shared" si="16"/>
        <v>3.6383087111563936</v>
      </c>
      <c r="AY61">
        <v>92.73</v>
      </c>
      <c r="AZ61" s="8">
        <f>AY61/GGDP!G61</f>
        <v>0.29235765180654516</v>
      </c>
      <c r="BB61">
        <v>2053</v>
      </c>
      <c r="BC61">
        <v>158.96</v>
      </c>
      <c r="BD61">
        <f t="shared" si="17"/>
        <v>66.23</v>
      </c>
      <c r="BE61" s="4">
        <f>BC61/GGDP!G61</f>
        <v>0.50116653004603062</v>
      </c>
      <c r="BF61">
        <f t="shared" si="18"/>
        <v>1.7142240914482907</v>
      </c>
      <c r="BH61">
        <v>153.19</v>
      </c>
      <c r="BK61" s="17">
        <v>211.77</v>
      </c>
      <c r="BL61">
        <f t="shared" si="19"/>
        <v>58.580000000000013</v>
      </c>
      <c r="BM61" s="8">
        <f>BK61/GGDP!G61</f>
        <v>0.66766504823759376</v>
      </c>
      <c r="BO61">
        <f t="shared" si="20"/>
        <v>1.382400940009139</v>
      </c>
    </row>
    <row r="62" spans="1:67" x14ac:dyDescent="0.35">
      <c r="A62">
        <v>55</v>
      </c>
      <c r="B62">
        <v>2054</v>
      </c>
      <c r="C62">
        <v>4.9995879460484019E-2</v>
      </c>
      <c r="D62">
        <v>0.24665549542620113</v>
      </c>
      <c r="E62">
        <v>0.10622750872180864</v>
      </c>
      <c r="F62">
        <f t="shared" si="1"/>
        <v>0.40287888360849378</v>
      </c>
      <c r="G62">
        <v>0.42595390489794793</v>
      </c>
      <c r="Y62">
        <f t="shared" si="21"/>
        <v>17.695300699716334</v>
      </c>
      <c r="Z62">
        <f t="shared" si="22"/>
        <v>87.300057682831309</v>
      </c>
      <c r="AA62">
        <f t="shared" si="23"/>
        <v>37.597652640551139</v>
      </c>
      <c r="AB62">
        <v>108.84</v>
      </c>
      <c r="AC62">
        <f>Y62/GGDP!$G62</f>
        <v>5.4689395165398488E-2</v>
      </c>
      <c r="AD62">
        <f>Z62/GGDP!$G62</f>
        <v>0.26981103252204014</v>
      </c>
      <c r="AE62">
        <f>AA62/GGDP!$G62</f>
        <v>0.11619994016736042</v>
      </c>
      <c r="AF62">
        <f>AB62/GGDP!$G62</f>
        <v>0.33638274199530227</v>
      </c>
      <c r="AI62">
        <v>2054</v>
      </c>
      <c r="AJ62">
        <v>18.2</v>
      </c>
      <c r="AK62" s="5">
        <f>AJ62/GGDP!G62</f>
        <v>5.6249227345778217E-2</v>
      </c>
      <c r="AM62">
        <v>88.42</v>
      </c>
      <c r="AN62" s="4">
        <f t="shared" si="13"/>
        <v>70.22</v>
      </c>
      <c r="AO62" s="6">
        <f>AM62/GGDP!G62</f>
        <v>0.27327234516009397</v>
      </c>
      <c r="AP62" s="13">
        <f t="shared" si="14"/>
        <v>4.8582417582417587</v>
      </c>
      <c r="AQ62">
        <v>38.67</v>
      </c>
      <c r="AR62" s="6">
        <f>AQ62/GGDP!G62</f>
        <v>0.11951415502534306</v>
      </c>
      <c r="AT62">
        <v>2054</v>
      </c>
      <c r="AU62">
        <v>142.13</v>
      </c>
      <c r="AV62">
        <f t="shared" si="15"/>
        <v>103.46</v>
      </c>
      <c r="AW62" s="6">
        <f>AU62/GGDP!G62</f>
        <v>0.43926937816788231</v>
      </c>
      <c r="AX62">
        <f t="shared" si="16"/>
        <v>3.6754590121541244</v>
      </c>
      <c r="AY62">
        <v>89.79</v>
      </c>
      <c r="AZ62" s="8">
        <f>AY62/GGDP!G62</f>
        <v>0.27750649029546298</v>
      </c>
      <c r="BB62">
        <v>2054</v>
      </c>
      <c r="BC62">
        <v>156.83000000000001</v>
      </c>
      <c r="BD62">
        <f t="shared" si="17"/>
        <v>67.040000000000006</v>
      </c>
      <c r="BE62" s="4">
        <f>BC62/GGDP!G62</f>
        <v>0.48470144640870322</v>
      </c>
      <c r="BF62">
        <f t="shared" si="18"/>
        <v>1.7466310279541151</v>
      </c>
      <c r="BH62">
        <v>155.06</v>
      </c>
      <c r="BK62" s="17">
        <v>217.85</v>
      </c>
      <c r="BL62">
        <f t="shared" si="19"/>
        <v>62.789999999999992</v>
      </c>
      <c r="BM62" s="8">
        <f>BK62/GGDP!G62</f>
        <v>0.67329088886141675</v>
      </c>
      <c r="BO62">
        <f t="shared" si="20"/>
        <v>1.4049400232168192</v>
      </c>
    </row>
    <row r="63" spans="1:67" x14ac:dyDescent="0.35">
      <c r="A63">
        <v>56</v>
      </c>
      <c r="B63">
        <v>2055</v>
      </c>
      <c r="C63">
        <v>4.9615363329459303E-2</v>
      </c>
      <c r="D63">
        <v>0.24060545685981521</v>
      </c>
      <c r="E63">
        <v>0.10551220322098624</v>
      </c>
      <c r="F63">
        <f t="shared" si="1"/>
        <v>0.39573302341026079</v>
      </c>
      <c r="G63">
        <v>0.43350489789141627</v>
      </c>
      <c r="Y63">
        <f t="shared" si="21"/>
        <v>17.432787997028235</v>
      </c>
      <c r="Z63">
        <f t="shared" si="22"/>
        <v>84.538812958260195</v>
      </c>
      <c r="AA63">
        <f t="shared" si="23"/>
        <v>37.072627235174942</v>
      </c>
      <c r="AB63">
        <v>111.55</v>
      </c>
      <c r="AC63">
        <f>Y63/GGDP!$G63</f>
        <v>5.2836236882549056E-2</v>
      </c>
      <c r="AD63">
        <f>Z63/GGDP!$G63</f>
        <v>0.25622480741425774</v>
      </c>
      <c r="AE63">
        <f>AA63/GGDP!$G63</f>
        <v>0.11236172405641917</v>
      </c>
      <c r="AF63">
        <f>AB63/GGDP!$G63</f>
        <v>0.338091774261987</v>
      </c>
      <c r="AI63">
        <v>2055</v>
      </c>
      <c r="AJ63">
        <v>17.93</v>
      </c>
      <c r="AK63" s="5">
        <f>AJ63/GGDP!G63</f>
        <v>5.4343213917682001E-2</v>
      </c>
      <c r="AM63">
        <v>87.47</v>
      </c>
      <c r="AN63" s="4">
        <f t="shared" si="13"/>
        <v>69.539999999999992</v>
      </c>
      <c r="AO63" s="6">
        <f>AM63/GGDP!G63</f>
        <v>0.26510880766199912</v>
      </c>
      <c r="AP63" s="13">
        <f t="shared" si="14"/>
        <v>4.878416062465142</v>
      </c>
      <c r="AQ63">
        <v>38.130000000000003</v>
      </c>
      <c r="AR63" s="6">
        <f>AQ63/GGDP!G63</f>
        <v>0.11556646663029643</v>
      </c>
      <c r="AT63">
        <v>2055</v>
      </c>
      <c r="AU63">
        <v>141.46</v>
      </c>
      <c r="AV63">
        <f t="shared" si="15"/>
        <v>103.33000000000001</v>
      </c>
      <c r="AW63" s="6">
        <f>AU63/GGDP!G63</f>
        <v>0.42874462023398197</v>
      </c>
      <c r="AX63">
        <f t="shared" si="16"/>
        <v>3.7099396800419617</v>
      </c>
      <c r="AY63">
        <v>86.95</v>
      </c>
      <c r="AZ63" s="8">
        <f>AY63/GGDP!G63</f>
        <v>0.26353276353276356</v>
      </c>
      <c r="BB63">
        <v>2055</v>
      </c>
      <c r="BC63">
        <v>154.72999999999999</v>
      </c>
      <c r="BD63">
        <f t="shared" si="17"/>
        <v>67.779999999999987</v>
      </c>
      <c r="BE63" s="4">
        <f>BC63/GGDP!G63</f>
        <v>0.46896405407043701</v>
      </c>
      <c r="BF63">
        <f t="shared" si="18"/>
        <v>1.7795284646348475</v>
      </c>
      <c r="BH63">
        <v>156.66</v>
      </c>
      <c r="BK63" s="17">
        <v>223.85</v>
      </c>
      <c r="BL63">
        <f t="shared" si="19"/>
        <v>67.19</v>
      </c>
      <c r="BM63" s="8">
        <f>BK63/GGDP!G63</f>
        <v>0.67845668909498691</v>
      </c>
      <c r="BO63">
        <f t="shared" si="20"/>
        <v>1.4288905910889824</v>
      </c>
    </row>
    <row r="64" spans="1:67" x14ac:dyDescent="0.35">
      <c r="A64">
        <v>57</v>
      </c>
      <c r="B64">
        <v>2056</v>
      </c>
      <c r="C64">
        <v>4.928497755972458E-2</v>
      </c>
      <c r="D64">
        <v>0.23474479413486463</v>
      </c>
      <c r="E64">
        <v>0.10481420567000251</v>
      </c>
      <c r="F64">
        <f t="shared" si="1"/>
        <v>0.3888439773645917</v>
      </c>
      <c r="G64">
        <v>0.44083293842165411</v>
      </c>
      <c r="Y64">
        <f t="shared" si="21"/>
        <v>17.189720679724442</v>
      </c>
      <c r="Z64">
        <f t="shared" si="22"/>
        <v>81.874795160610574</v>
      </c>
      <c r="AA64">
        <f t="shared" si="23"/>
        <v>36.557324522490894</v>
      </c>
      <c r="AB64">
        <v>114.23</v>
      </c>
      <c r="AC64">
        <f>Y64/GGDP!$G64</f>
        <v>5.1111205636668773E-2</v>
      </c>
      <c r="AD64">
        <f>Z64/GGDP!$G64</f>
        <v>0.24344313499230072</v>
      </c>
      <c r="AE64">
        <f>AA64/GGDP!$G64</f>
        <v>0.1086980391368069</v>
      </c>
      <c r="AF64">
        <f>AB64/GGDP!$G64</f>
        <v>0.33964676498572788</v>
      </c>
      <c r="AI64">
        <v>2056</v>
      </c>
      <c r="AJ64">
        <v>17.68</v>
      </c>
      <c r="AK64" s="5">
        <f>AJ64/GGDP!G64</f>
        <v>5.256898192197907E-2</v>
      </c>
      <c r="AM64">
        <v>86.54</v>
      </c>
      <c r="AN64" s="4">
        <f t="shared" si="13"/>
        <v>68.860000000000014</v>
      </c>
      <c r="AO64" s="6">
        <f>AM64/GGDP!G64</f>
        <v>0.25731446241674599</v>
      </c>
      <c r="AP64" s="13">
        <f t="shared" si="14"/>
        <v>4.8947963800904981</v>
      </c>
      <c r="AQ64">
        <v>37.6</v>
      </c>
      <c r="AR64" s="6">
        <f>AQ64/GGDP!G64</f>
        <v>0.11179828734538536</v>
      </c>
      <c r="AT64">
        <v>2056</v>
      </c>
      <c r="AU64">
        <v>140.84</v>
      </c>
      <c r="AV64">
        <f t="shared" si="15"/>
        <v>103.24000000000001</v>
      </c>
      <c r="AW64" s="6">
        <f>AU64/GGDP!G64</f>
        <v>0.418767840152236</v>
      </c>
      <c r="AX64">
        <f t="shared" si="16"/>
        <v>3.7457446808510637</v>
      </c>
      <c r="AY64">
        <v>84.21</v>
      </c>
      <c r="AZ64" s="8">
        <f>AY64/GGDP!G64</f>
        <v>0.25038653663177923</v>
      </c>
      <c r="BB64">
        <v>2056</v>
      </c>
      <c r="BC64">
        <v>152.68</v>
      </c>
      <c r="BD64">
        <f t="shared" si="17"/>
        <v>68.470000000000013</v>
      </c>
      <c r="BE64" s="4">
        <f>BC64/GGDP!G64</f>
        <v>0.45397240723120841</v>
      </c>
      <c r="BF64">
        <f t="shared" si="18"/>
        <v>1.8130863317895738</v>
      </c>
      <c r="BH64">
        <v>158.13999999999999</v>
      </c>
      <c r="BK64" s="17">
        <v>229.77</v>
      </c>
      <c r="BL64">
        <f t="shared" si="19"/>
        <v>71.630000000000024</v>
      </c>
      <c r="BM64" s="8">
        <f>BK64/GGDP!G64</f>
        <v>0.68318862987630835</v>
      </c>
      <c r="BO64">
        <f t="shared" si="20"/>
        <v>1.4529530795497663</v>
      </c>
    </row>
    <row r="65" spans="1:67" x14ac:dyDescent="0.35">
      <c r="A65">
        <v>58</v>
      </c>
      <c r="B65">
        <v>2057</v>
      </c>
      <c r="C65">
        <v>4.913522012578616E-2</v>
      </c>
      <c r="D65">
        <v>0.22899820305480681</v>
      </c>
      <c r="E65">
        <v>0.10402628032345011</v>
      </c>
      <c r="F65">
        <f t="shared" si="1"/>
        <v>0.3821597035040431</v>
      </c>
      <c r="G65">
        <v>0.44814128481581311</v>
      </c>
      <c r="Y65">
        <f t="shared" si="21"/>
        <v>17.014712211265707</v>
      </c>
      <c r="Z65">
        <f t="shared" si="22"/>
        <v>79.298281597190353</v>
      </c>
      <c r="AA65">
        <f t="shared" si="23"/>
        <v>36.022576424422539</v>
      </c>
      <c r="AB65">
        <v>116.89</v>
      </c>
      <c r="AC65">
        <f>Y65/GGDP!$G65</f>
        <v>4.9647551023505904E-2</v>
      </c>
      <c r="AD65">
        <f>Z65/GGDP!$G65</f>
        <v>0.23138595779869381</v>
      </c>
      <c r="AE65">
        <f>AA65/GGDP!$G65</f>
        <v>0.10511095802405107</v>
      </c>
      <c r="AF65">
        <f>AB65/GGDP!$G65</f>
        <v>0.34107554492136211</v>
      </c>
      <c r="AI65">
        <v>2057</v>
      </c>
      <c r="AJ65">
        <v>17.5</v>
      </c>
      <c r="AK65" s="5">
        <f>AJ65/GGDP!G65</f>
        <v>5.1063581453707221E-2</v>
      </c>
      <c r="AM65">
        <v>85.63</v>
      </c>
      <c r="AN65" s="4">
        <f t="shared" si="13"/>
        <v>68.13</v>
      </c>
      <c r="AO65" s="6">
        <f>AM65/GGDP!G65</f>
        <v>0.24986139885033995</v>
      </c>
      <c r="AP65" s="13">
        <f t="shared" si="14"/>
        <v>4.8931428571428572</v>
      </c>
      <c r="AQ65">
        <v>37.049999999999997</v>
      </c>
      <c r="AR65" s="6">
        <f>AQ65/GGDP!G65</f>
        <v>0.10810889673484871</v>
      </c>
      <c r="AT65">
        <v>2057</v>
      </c>
      <c r="AU65">
        <v>140.28</v>
      </c>
      <c r="AV65">
        <f t="shared" si="15"/>
        <v>103.23</v>
      </c>
      <c r="AW65" s="6">
        <f>AU65/GGDP!G65</f>
        <v>0.40932566893291705</v>
      </c>
      <c r="AX65">
        <f t="shared" si="16"/>
        <v>3.7862348178137655</v>
      </c>
      <c r="AY65">
        <v>81.56</v>
      </c>
      <c r="AZ65" s="8">
        <f>AY65/GGDP!G65</f>
        <v>0.23798546876367777</v>
      </c>
      <c r="BB65">
        <v>2057</v>
      </c>
      <c r="BC65">
        <v>150.66999999999999</v>
      </c>
      <c r="BD65">
        <f t="shared" si="17"/>
        <v>69.109999999999985</v>
      </c>
      <c r="BE65" s="4">
        <f>BC65/GGDP!G65</f>
        <v>0.43964284672171805</v>
      </c>
      <c r="BF65">
        <f t="shared" si="18"/>
        <v>1.8473516429622361</v>
      </c>
      <c r="BH65">
        <v>159.61000000000001</v>
      </c>
      <c r="BK65" s="17">
        <v>235.62</v>
      </c>
      <c r="BL65">
        <f t="shared" si="19"/>
        <v>76.009999999999991</v>
      </c>
      <c r="BM65" s="8">
        <f>BK65/GGDP!G65</f>
        <v>0.68752006069271399</v>
      </c>
      <c r="BO65">
        <f t="shared" si="20"/>
        <v>1.476223294279807</v>
      </c>
    </row>
    <row r="66" spans="1:67" x14ac:dyDescent="0.35">
      <c r="A66">
        <v>59</v>
      </c>
      <c r="B66">
        <v>2058</v>
      </c>
      <c r="C66">
        <v>4.9085305510786888E-2</v>
      </c>
      <c r="D66">
        <v>0.22340034495433597</v>
      </c>
      <c r="E66">
        <v>0.10320355133316368</v>
      </c>
      <c r="F66">
        <f t="shared" si="1"/>
        <v>0.37568920179828652</v>
      </c>
      <c r="G66">
        <v>0.45536799841660308</v>
      </c>
      <c r="Y66">
        <f t="shared" si="21"/>
        <v>16.878594513575582</v>
      </c>
      <c r="Z66">
        <f t="shared" si="22"/>
        <v>76.81899496069164</v>
      </c>
      <c r="AA66">
        <f t="shared" si="23"/>
        <v>35.48782832635419</v>
      </c>
      <c r="AB66">
        <v>119.53</v>
      </c>
      <c r="AC66">
        <f>Y66/GGDP!$G66</f>
        <v>4.834749652996357E-2</v>
      </c>
      <c r="AD66">
        <f>Z66/GGDP!$G66</f>
        <v>0.22004237908020863</v>
      </c>
      <c r="AE66">
        <f>AA66/GGDP!$G66</f>
        <v>0.10165228245067225</v>
      </c>
      <c r="AF66">
        <f>AB66/GGDP!$G66</f>
        <v>0.34238492165793016</v>
      </c>
      <c r="AI66">
        <v>2058</v>
      </c>
      <c r="AJ66">
        <v>17.36</v>
      </c>
      <c r="AK66" s="5">
        <f>AJ66/GGDP!G66</f>
        <v>4.9726447251582595E-2</v>
      </c>
      <c r="AM66">
        <v>84.75</v>
      </c>
      <c r="AN66" s="4">
        <f t="shared" si="13"/>
        <v>67.39</v>
      </c>
      <c r="AO66" s="6">
        <f>AM66/GGDP!G66</f>
        <v>0.24276016155366503</v>
      </c>
      <c r="AP66" s="13">
        <f t="shared" si="14"/>
        <v>4.8819124423963132</v>
      </c>
      <c r="AQ66">
        <v>36.5</v>
      </c>
      <c r="AR66" s="6">
        <f>AQ66/GGDP!G66</f>
        <v>0.1045515740024634</v>
      </c>
      <c r="AT66">
        <v>2058</v>
      </c>
      <c r="AU66">
        <v>139.78</v>
      </c>
      <c r="AV66">
        <f t="shared" si="15"/>
        <v>103.28</v>
      </c>
      <c r="AW66" s="6">
        <f>AU66/GGDP!G66</f>
        <v>0.40038956202915987</v>
      </c>
      <c r="AX66">
        <f t="shared" si="16"/>
        <v>3.8295890410958906</v>
      </c>
      <c r="AY66">
        <v>79.010000000000005</v>
      </c>
      <c r="AZ66" s="8">
        <f>AY66/GGDP!G66</f>
        <v>0.22631835238177078</v>
      </c>
      <c r="BB66">
        <v>2058</v>
      </c>
      <c r="BC66">
        <v>148.71</v>
      </c>
      <c r="BD66">
        <f t="shared" si="17"/>
        <v>69.7</v>
      </c>
      <c r="BE66" s="4">
        <f>BC66/GGDP!G66</f>
        <v>0.42596889232620094</v>
      </c>
      <c r="BF66">
        <f t="shared" si="18"/>
        <v>1.8821668143273003</v>
      </c>
      <c r="BH66">
        <v>161.05000000000001</v>
      </c>
      <c r="BK66" s="17">
        <v>241.38</v>
      </c>
      <c r="BL66">
        <f t="shared" si="19"/>
        <v>80.329999999999984</v>
      </c>
      <c r="BM66" s="8">
        <f>BK66/GGDP!G66</f>
        <v>0.691415313225058</v>
      </c>
      <c r="BO66">
        <f t="shared" si="20"/>
        <v>1.4987891959018937</v>
      </c>
    </row>
    <row r="67" spans="1:67" x14ac:dyDescent="0.35">
      <c r="A67">
        <v>60</v>
      </c>
      <c r="B67">
        <v>2059</v>
      </c>
      <c r="C67">
        <v>4.9113116761096726E-2</v>
      </c>
      <c r="D67">
        <v>0.21794835293112777</v>
      </c>
      <c r="E67">
        <v>0.10241152521139994</v>
      </c>
      <c r="F67">
        <f t="shared" si="1"/>
        <v>0.36947299490362445</v>
      </c>
      <c r="G67">
        <v>0.46237508185519466</v>
      </c>
      <c r="Y67">
        <f t="shared" si="21"/>
        <v>16.771644893961913</v>
      </c>
      <c r="Z67">
        <f t="shared" si="22"/>
        <v>74.427212558422283</v>
      </c>
      <c r="AA67">
        <f t="shared" si="23"/>
        <v>34.972525613670143</v>
      </c>
      <c r="AB67">
        <v>122.13</v>
      </c>
      <c r="AC67">
        <f>Y67/GGDP!$G67</f>
        <v>4.7174968761144E-2</v>
      </c>
      <c r="AD67">
        <f>Z67/GGDP!$G67</f>
        <v>0.20934747006756943</v>
      </c>
      <c r="AE67">
        <f>AA67/GGDP!$G67</f>
        <v>9.8370065294976786E-2</v>
      </c>
      <c r="AF67">
        <f>AB67/GGDP!$G67</f>
        <v>0.34352497749774979</v>
      </c>
      <c r="AI67">
        <v>2059</v>
      </c>
      <c r="AJ67">
        <v>17.25</v>
      </c>
      <c r="AK67" s="5">
        <f>AJ67/GGDP!G67</f>
        <v>4.852047704770477E-2</v>
      </c>
      <c r="AM67">
        <v>83.89</v>
      </c>
      <c r="AN67" s="4">
        <f t="shared" si="13"/>
        <v>66.64</v>
      </c>
      <c r="AO67" s="6">
        <f>AM67/GGDP!G67</f>
        <v>0.23596422142214224</v>
      </c>
      <c r="AP67" s="13">
        <f t="shared" si="14"/>
        <v>4.8631884057971018</v>
      </c>
      <c r="AQ67">
        <v>35.97</v>
      </c>
      <c r="AR67" s="6">
        <f>AQ67/GGDP!G67</f>
        <v>0.10117574257425743</v>
      </c>
      <c r="AT67">
        <v>2059</v>
      </c>
      <c r="AU67">
        <v>139.34</v>
      </c>
      <c r="AV67">
        <f t="shared" si="15"/>
        <v>103.37</v>
      </c>
      <c r="AW67" s="6">
        <f>AU67/GGDP!G67</f>
        <v>0.39193294329432948</v>
      </c>
      <c r="AX67">
        <f t="shared" si="16"/>
        <v>3.8737837086460942</v>
      </c>
      <c r="AY67">
        <v>76.55</v>
      </c>
      <c r="AZ67" s="8">
        <f>AY67/GGDP!G67</f>
        <v>0.21531840684068407</v>
      </c>
      <c r="BB67">
        <v>2059</v>
      </c>
      <c r="BC67">
        <v>146.81</v>
      </c>
      <c r="BD67">
        <f t="shared" si="17"/>
        <v>70.260000000000005</v>
      </c>
      <c r="BE67" s="4">
        <f>BC67/GGDP!G67</f>
        <v>0.41294441944194421</v>
      </c>
      <c r="BF67">
        <f t="shared" si="18"/>
        <v>1.9178314826910516</v>
      </c>
      <c r="BH67">
        <v>162.4</v>
      </c>
      <c r="BK67" s="17">
        <v>247.06</v>
      </c>
      <c r="BL67">
        <f t="shared" si="19"/>
        <v>84.66</v>
      </c>
      <c r="BM67" s="8">
        <f>BK67/GGDP!G67</f>
        <v>0.69492574257425743</v>
      </c>
      <c r="BO67">
        <f t="shared" si="20"/>
        <v>1.5213054187192119</v>
      </c>
    </row>
    <row r="68" spans="1:67" x14ac:dyDescent="0.35">
      <c r="A68">
        <v>61</v>
      </c>
      <c r="B68">
        <v>2060</v>
      </c>
      <c r="C68">
        <v>4.9204301075268811E-2</v>
      </c>
      <c r="D68">
        <v>0.21270250896057347</v>
      </c>
      <c r="E68">
        <v>0.10164874551971326</v>
      </c>
      <c r="F68">
        <f t="shared" si="1"/>
        <v>0.36355555555555552</v>
      </c>
      <c r="G68">
        <v>0.46913261648745513</v>
      </c>
      <c r="Y68">
        <f t="shared" si="21"/>
        <v>16.684140659732545</v>
      </c>
      <c r="Z68">
        <f t="shared" si="22"/>
        <v>72.122934390382298</v>
      </c>
      <c r="AA68">
        <f t="shared" si="23"/>
        <v>34.466945593678254</v>
      </c>
      <c r="AB68">
        <v>124.72</v>
      </c>
      <c r="AC68">
        <f>Y68/GGDP!$G68</f>
        <v>4.6095153086704088E-2</v>
      </c>
      <c r="AD68">
        <f>Z68/GGDP!$G68</f>
        <v>0.19926214778389917</v>
      </c>
      <c r="AE68">
        <f>AA68/GGDP!$G68</f>
        <v>9.5225709610935919E-2</v>
      </c>
      <c r="AF68">
        <f>AB68/GGDP!$G68</f>
        <v>0.34457798038403092</v>
      </c>
      <c r="AI68">
        <v>2060</v>
      </c>
      <c r="AJ68">
        <v>17.16</v>
      </c>
      <c r="AK68" s="5">
        <f>AJ68/GGDP!G68</f>
        <v>4.7409863240779115E-2</v>
      </c>
      <c r="AM68">
        <v>83.06</v>
      </c>
      <c r="AN68" s="4">
        <f t="shared" si="13"/>
        <v>65.900000000000006</v>
      </c>
      <c r="AO68" s="6">
        <f>AM68/GGDP!G68</f>
        <v>0.22947920983561268</v>
      </c>
      <c r="AP68" s="13">
        <f t="shared" si="14"/>
        <v>4.8403263403263406</v>
      </c>
      <c r="AQ68">
        <v>35.450000000000003</v>
      </c>
      <c r="AR68" s="6">
        <f>AQ68/GGDP!G68</f>
        <v>9.7941704655339148E-2</v>
      </c>
      <c r="AT68">
        <v>2060</v>
      </c>
      <c r="AU68">
        <v>138.94999999999999</v>
      </c>
      <c r="AV68">
        <f t="shared" si="15"/>
        <v>103.49999999999999</v>
      </c>
      <c r="AW68" s="6">
        <f>AU68/GGDP!G68</f>
        <v>0.383892802873325</v>
      </c>
      <c r="AX68">
        <f t="shared" si="16"/>
        <v>3.9196050775740474</v>
      </c>
      <c r="AY68">
        <v>74.180000000000007</v>
      </c>
      <c r="AZ68" s="8">
        <f>AY68/GGDP!G68</f>
        <v>0.20494543445227245</v>
      </c>
      <c r="BB68">
        <v>2060</v>
      </c>
      <c r="BC68">
        <v>144.97</v>
      </c>
      <c r="BD68">
        <f t="shared" si="17"/>
        <v>70.789999999999992</v>
      </c>
      <c r="BE68" s="4">
        <f>BC68/GGDP!G68</f>
        <v>0.40052493438320214</v>
      </c>
      <c r="BF68">
        <f t="shared" si="18"/>
        <v>1.9543003504987866</v>
      </c>
      <c r="BH68">
        <v>163.61000000000001</v>
      </c>
      <c r="BK68" s="17">
        <v>252.66</v>
      </c>
      <c r="BL68">
        <f t="shared" si="19"/>
        <v>89.049999999999983</v>
      </c>
      <c r="BM68" s="8">
        <f>BK68/GGDP!G68</f>
        <v>0.69805221715706589</v>
      </c>
      <c r="BO68">
        <f t="shared" si="20"/>
        <v>1.5442821343438664</v>
      </c>
    </row>
    <row r="69" spans="1:67" x14ac:dyDescent="0.35">
      <c r="A69">
        <v>62</v>
      </c>
      <c r="B69">
        <v>2061</v>
      </c>
      <c r="C69">
        <v>4.932139763211088E-2</v>
      </c>
      <c r="D69">
        <v>0.20759457118105687</v>
      </c>
      <c r="E69">
        <v>0.10101068437770717</v>
      </c>
      <c r="F69">
        <f t="shared" si="1"/>
        <v>0.35792665319087491</v>
      </c>
      <c r="G69">
        <v>0.47557031475599187</v>
      </c>
      <c r="Y69">
        <f t="shared" si="21"/>
        <v>16.606359118195329</v>
      </c>
      <c r="Z69">
        <f t="shared" si="22"/>
        <v>69.896437763879533</v>
      </c>
      <c r="AA69">
        <f t="shared" si="23"/>
        <v>34.009979037147112</v>
      </c>
      <c r="AB69">
        <v>127.27</v>
      </c>
      <c r="AC69">
        <f>Y69/GGDP!$G69</f>
        <v>4.5076979148195792E-2</v>
      </c>
      <c r="AD69">
        <f>Z69/GGDP!$G69</f>
        <v>0.18972974420162741</v>
      </c>
      <c r="AE69">
        <f>AA69/GGDP!$G69</f>
        <v>9.2318075562288576E-2</v>
      </c>
      <c r="AF69">
        <f>AB69/GGDP!$G69</f>
        <v>0.34546688382193269</v>
      </c>
      <c r="AI69">
        <v>2061</v>
      </c>
      <c r="AJ69">
        <v>17.079999999999998</v>
      </c>
      <c r="AK69" s="5">
        <f>AJ69/GGDP!G69</f>
        <v>4.6362649294245384E-2</v>
      </c>
      <c r="AM69">
        <v>82.29</v>
      </c>
      <c r="AN69" s="4">
        <f t="shared" si="13"/>
        <v>65.210000000000008</v>
      </c>
      <c r="AO69" s="6">
        <f>AM69/GGDP!G69</f>
        <v>0.22337133550488603</v>
      </c>
      <c r="AP69" s="13">
        <f t="shared" si="14"/>
        <v>4.8179156908665117</v>
      </c>
      <c r="AQ69">
        <v>34.979999999999997</v>
      </c>
      <c r="AR69" s="6">
        <f>AQ69/GGDP!G69</f>
        <v>9.4951140065146572E-2</v>
      </c>
      <c r="AT69">
        <v>2061</v>
      </c>
      <c r="AU69">
        <v>138.6</v>
      </c>
      <c r="AV69">
        <f t="shared" si="15"/>
        <v>103.62</v>
      </c>
      <c r="AW69" s="6">
        <f>AU69/GGDP!G69</f>
        <v>0.37622149837133551</v>
      </c>
      <c r="AX69">
        <f t="shared" si="16"/>
        <v>3.9622641509433962</v>
      </c>
      <c r="AY69">
        <v>71.89</v>
      </c>
      <c r="AZ69" s="8">
        <f>AY69/GGDP!G69</f>
        <v>0.1951411509229099</v>
      </c>
      <c r="BB69">
        <v>2061</v>
      </c>
      <c r="BC69">
        <v>143.18</v>
      </c>
      <c r="BD69">
        <f t="shared" si="17"/>
        <v>71.290000000000006</v>
      </c>
      <c r="BE69" s="4">
        <f>BC69/GGDP!G69</f>
        <v>0.38865363735070579</v>
      </c>
      <c r="BF69">
        <f t="shared" si="18"/>
        <v>1.9916539157045487</v>
      </c>
      <c r="BH69">
        <v>164.69</v>
      </c>
      <c r="BK69" s="17">
        <v>258.19</v>
      </c>
      <c r="BL69">
        <f t="shared" si="19"/>
        <v>93.5</v>
      </c>
      <c r="BM69" s="8">
        <f>BK69/GGDP!G69</f>
        <v>0.70084147665580898</v>
      </c>
      <c r="BO69">
        <f t="shared" si="20"/>
        <v>1.5677333171412957</v>
      </c>
    </row>
    <row r="70" spans="1:67" x14ac:dyDescent="0.35">
      <c r="A70">
        <v>63</v>
      </c>
      <c r="B70">
        <v>2062</v>
      </c>
      <c r="C70">
        <v>4.9411080412970765E-2</v>
      </c>
      <c r="D70">
        <v>0.20267558528428092</v>
      </c>
      <c r="E70">
        <v>0.10042169550676167</v>
      </c>
      <c r="F70">
        <f t="shared" si="1"/>
        <v>0.35250836120401335</v>
      </c>
      <c r="G70">
        <v>0.48175076341427947</v>
      </c>
      <c r="Y70">
        <f t="shared" si="21"/>
        <v>16.518854883965965</v>
      </c>
      <c r="Z70">
        <f t="shared" si="22"/>
        <v>67.757445371606124</v>
      </c>
      <c r="AA70">
        <f t="shared" si="23"/>
        <v>33.572457866000278</v>
      </c>
      <c r="AB70">
        <v>129.81</v>
      </c>
      <c r="AC70">
        <f>Y70/GGDP!$G70</f>
        <v>4.4064380292269431E-2</v>
      </c>
      <c r="AD70">
        <f>Z70/GGDP!$G70</f>
        <v>0.18074435918588916</v>
      </c>
      <c r="AE70">
        <f>AA70/GGDP!$G70</f>
        <v>8.9555211977166774E-2</v>
      </c>
      <c r="AF70">
        <f>AB70/GGDP!$G70</f>
        <v>0.34627080665813059</v>
      </c>
      <c r="AI70">
        <v>2062</v>
      </c>
      <c r="AJ70">
        <v>16.989999999999998</v>
      </c>
      <c r="AK70" s="5">
        <f>AJ70/GGDP!G70</f>
        <v>4.5321169440887744E-2</v>
      </c>
      <c r="AM70">
        <v>81.569999999999993</v>
      </c>
      <c r="AN70" s="4">
        <f t="shared" si="13"/>
        <v>64.58</v>
      </c>
      <c r="AO70" s="6">
        <f>AM70/GGDP!G70</f>
        <v>0.21758962868117795</v>
      </c>
      <c r="AP70" s="13">
        <f t="shared" si="14"/>
        <v>4.8010594467333725</v>
      </c>
      <c r="AQ70">
        <v>34.53</v>
      </c>
      <c r="AR70" s="6">
        <f>AQ70/GGDP!G70</f>
        <v>9.2109475032010252E-2</v>
      </c>
      <c r="AT70">
        <v>2062</v>
      </c>
      <c r="AU70">
        <v>138.29</v>
      </c>
      <c r="AV70">
        <f t="shared" si="15"/>
        <v>103.75999999999999</v>
      </c>
      <c r="AW70" s="6">
        <f>AU70/GGDP!G70</f>
        <v>0.36889137857447712</v>
      </c>
      <c r="AX70">
        <f t="shared" si="16"/>
        <v>4.004923255140457</v>
      </c>
      <c r="AY70">
        <v>69.69</v>
      </c>
      <c r="AZ70" s="8">
        <f>AY70/GGDP!G70</f>
        <v>0.18589948783610755</v>
      </c>
      <c r="BB70">
        <v>2062</v>
      </c>
      <c r="BC70">
        <v>141.46</v>
      </c>
      <c r="BD70">
        <f t="shared" si="17"/>
        <v>71.77000000000001</v>
      </c>
      <c r="BE70" s="4">
        <f>BC70/GGDP!G70</f>
        <v>0.37734741784037562</v>
      </c>
      <c r="BF70">
        <f t="shared" si="18"/>
        <v>2.0298464629071606</v>
      </c>
      <c r="BH70">
        <v>165.65</v>
      </c>
      <c r="BK70" s="17">
        <v>263.64999999999998</v>
      </c>
      <c r="BL70">
        <f t="shared" si="19"/>
        <v>97.999999999999972</v>
      </c>
      <c r="BM70" s="8">
        <f>BK70/GGDP!G70</f>
        <v>0.70329172001707208</v>
      </c>
      <c r="BO70">
        <f t="shared" si="20"/>
        <v>1.5916088137639599</v>
      </c>
    </row>
    <row r="71" spans="1:67" x14ac:dyDescent="0.35">
      <c r="A71">
        <v>64</v>
      </c>
      <c r="B71">
        <v>2063</v>
      </c>
      <c r="C71">
        <v>4.9525538894095597E-2</v>
      </c>
      <c r="D71">
        <v>0.19792642924086223</v>
      </c>
      <c r="E71">
        <v>9.990042174320525E-2</v>
      </c>
      <c r="F71">
        <f t="shared" si="1"/>
        <v>0.34735238987816308</v>
      </c>
      <c r="G71">
        <v>0.48766986879100277</v>
      </c>
      <c r="Y71">
        <f t="shared" si="21"/>
        <v>16.441073342428751</v>
      </c>
      <c r="Z71">
        <f t="shared" si="22"/>
        <v>65.705957213562087</v>
      </c>
      <c r="AA71">
        <f t="shared" si="23"/>
        <v>33.164104772929903</v>
      </c>
      <c r="AB71">
        <v>132.32</v>
      </c>
      <c r="AC71">
        <f>Y71/GGDP!$G71</f>
        <v>4.3108296867848533E-2</v>
      </c>
      <c r="AD71">
        <f>Z71/GGDP!$G71</f>
        <v>0.17228023077050286</v>
      </c>
      <c r="AE71">
        <f>AA71/GGDP!$G71</f>
        <v>8.6955884456671392E-2</v>
      </c>
      <c r="AF71">
        <f>AB71/GGDP!$G71</f>
        <v>0.34694145100815438</v>
      </c>
      <c r="AI71">
        <v>2063</v>
      </c>
      <c r="AJ71">
        <v>16.91</v>
      </c>
      <c r="AK71" s="5">
        <f>AJ71/GGDP!G71</f>
        <v>4.4337816932798452E-2</v>
      </c>
      <c r="AM71">
        <v>80.930000000000007</v>
      </c>
      <c r="AN71" s="4">
        <f t="shared" si="13"/>
        <v>64.02000000000001</v>
      </c>
      <c r="AO71" s="6">
        <f>AM71/GGDP!G71</f>
        <v>0.21219748813550438</v>
      </c>
      <c r="AP71" s="13">
        <f t="shared" si="14"/>
        <v>4.7859254878769963</v>
      </c>
      <c r="AQ71">
        <v>34.11</v>
      </c>
      <c r="AR71" s="6">
        <f>AQ71/GGDP!G71</f>
        <v>8.9436010383072445E-2</v>
      </c>
      <c r="AT71">
        <v>2063</v>
      </c>
      <c r="AU71">
        <v>138</v>
      </c>
      <c r="AV71">
        <f t="shared" si="15"/>
        <v>103.89</v>
      </c>
      <c r="AW71" s="6">
        <f>AU71/GGDP!G71</f>
        <v>0.36183434279871002</v>
      </c>
      <c r="AX71">
        <f t="shared" si="16"/>
        <v>4.0457343887423045</v>
      </c>
      <c r="AY71">
        <v>67.58</v>
      </c>
      <c r="AZ71" s="8">
        <f>AY71/GGDP!G71</f>
        <v>0.1771939484517161</v>
      </c>
      <c r="BB71">
        <v>2063</v>
      </c>
      <c r="BC71">
        <v>139.81</v>
      </c>
      <c r="BD71">
        <f t="shared" si="17"/>
        <v>72.23</v>
      </c>
      <c r="BE71" s="4">
        <f>BC71/GGDP!G71</f>
        <v>0.36658014106295395</v>
      </c>
      <c r="BF71">
        <f t="shared" si="18"/>
        <v>2.0688073394495414</v>
      </c>
      <c r="BH71">
        <v>166.51</v>
      </c>
      <c r="BK71" s="17">
        <v>269.06</v>
      </c>
      <c r="BL71">
        <f t="shared" si="19"/>
        <v>102.55000000000001</v>
      </c>
      <c r="BM71" s="8">
        <f>BK71/GGDP!G71</f>
        <v>0.70547208893783264</v>
      </c>
      <c r="BO71">
        <f t="shared" si="20"/>
        <v>1.6158789261906192</v>
      </c>
    </row>
    <row r="72" spans="1:67" x14ac:dyDescent="0.35">
      <c r="A72">
        <v>65</v>
      </c>
      <c r="B72">
        <v>2064</v>
      </c>
      <c r="C72">
        <v>4.9435153231277479E-2</v>
      </c>
      <c r="D72">
        <v>0.19334572161755598</v>
      </c>
      <c r="E72">
        <v>9.9430728844055113E-2</v>
      </c>
      <c r="F72">
        <f t="shared" si="1"/>
        <v>0.34221160369288856</v>
      </c>
      <c r="G72">
        <v>0.49343715895348494</v>
      </c>
      <c r="Y72">
        <f t="shared" si="21"/>
        <v>16.295232952046472</v>
      </c>
      <c r="Z72">
        <f t="shared" si="22"/>
        <v>63.732250597055263</v>
      </c>
      <c r="AA72">
        <f t="shared" si="23"/>
        <v>32.77519706524383</v>
      </c>
      <c r="AB72">
        <v>134.82</v>
      </c>
      <c r="AC72">
        <f>Y72/GGDP!$G72</f>
        <v>4.2005601402434645E-2</v>
      </c>
      <c r="AD72">
        <f>Z72/GGDP!$G72</f>
        <v>0.16428801741823335</v>
      </c>
      <c r="AE72">
        <f>AA72/GGDP!$G72</f>
        <v>8.4487399956806195E-2</v>
      </c>
      <c r="AF72">
        <f>AB72/GGDP!$G72</f>
        <v>0.34753692676513803</v>
      </c>
      <c r="AI72">
        <v>2064</v>
      </c>
      <c r="AJ72">
        <v>16.760000000000002</v>
      </c>
      <c r="AK72" s="5">
        <f>AJ72/GGDP!G72</f>
        <v>4.3203670765344267E-2</v>
      </c>
      <c r="AM72">
        <v>80.36</v>
      </c>
      <c r="AN72" s="4">
        <f t="shared" si="13"/>
        <v>63.599999999999994</v>
      </c>
      <c r="AO72" s="6">
        <f>AM72/GGDP!G72</f>
        <v>0.20715077462428788</v>
      </c>
      <c r="AP72" s="13">
        <f t="shared" si="14"/>
        <v>4.7947494033412887</v>
      </c>
      <c r="AQ72">
        <v>33.71</v>
      </c>
      <c r="AR72" s="6">
        <f>AQ72/GGDP!G72</f>
        <v>8.6897120614543868E-2</v>
      </c>
      <c r="AT72">
        <v>2064</v>
      </c>
      <c r="AU72">
        <v>137.74</v>
      </c>
      <c r="AV72">
        <f t="shared" si="15"/>
        <v>104.03</v>
      </c>
      <c r="AW72" s="6">
        <f>AU72/GGDP!G72</f>
        <v>0.35506405794859897</v>
      </c>
      <c r="AX72">
        <f t="shared" si="16"/>
        <v>4.0860278849006235</v>
      </c>
      <c r="AY72">
        <v>65.55</v>
      </c>
      <c r="AZ72" s="8">
        <f>AY72/GGDP!G72</f>
        <v>0.16897378393009047</v>
      </c>
      <c r="BB72">
        <v>2064</v>
      </c>
      <c r="BC72">
        <v>138.22</v>
      </c>
      <c r="BD72">
        <f t="shared" si="17"/>
        <v>72.67</v>
      </c>
      <c r="BE72" s="4">
        <f>BC72/GGDP!G72</f>
        <v>0.35630139458149668</v>
      </c>
      <c r="BF72">
        <f t="shared" si="18"/>
        <v>2.1086193745232649</v>
      </c>
      <c r="BH72">
        <v>167.29</v>
      </c>
      <c r="BK72" s="17">
        <v>274.43</v>
      </c>
      <c r="BL72">
        <f t="shared" si="19"/>
        <v>107.14000000000001</v>
      </c>
      <c r="BM72" s="8">
        <f>BK72/GGDP!G72</f>
        <v>0.70742144201273427</v>
      </c>
      <c r="BO72">
        <f t="shared" si="20"/>
        <v>1.640444736684799</v>
      </c>
    </row>
    <row r="73" spans="1:67" x14ac:dyDescent="0.35">
      <c r="A73">
        <v>66</v>
      </c>
      <c r="B73">
        <v>2065</v>
      </c>
      <c r="C73">
        <v>4.9083400184211298E-2</v>
      </c>
      <c r="D73">
        <v>0.1890245714115934</v>
      </c>
      <c r="E73">
        <v>9.890958790147665E-2</v>
      </c>
      <c r="F73">
        <f t="shared" ref="F73:F108" si="24">SUM(C73:E73)</f>
        <v>0.33701755949728135</v>
      </c>
      <c r="G73">
        <v>0.49915322221231834</v>
      </c>
      <c r="Y73">
        <f t="shared" si="21"/>
        <v>16.061888327434829</v>
      </c>
      <c r="Z73">
        <f t="shared" si="22"/>
        <v>61.85577090746996</v>
      </c>
      <c r="AA73">
        <f t="shared" si="23"/>
        <v>32.366843972173449</v>
      </c>
      <c r="AB73">
        <v>137.30000000000001</v>
      </c>
      <c r="AC73">
        <f>Y73/GGDP!$G73</f>
        <v>4.071351379542934E-2</v>
      </c>
      <c r="AD73">
        <f>Z73/GGDP!$G73</f>
        <v>0.15679138908385076</v>
      </c>
      <c r="AE73">
        <f>AA73/GGDP!$G73</f>
        <v>8.2043152194300403E-2</v>
      </c>
      <c r="AF73">
        <f>AB73/GGDP!$G73</f>
        <v>0.34802666599072268</v>
      </c>
      <c r="AI73">
        <v>2065</v>
      </c>
      <c r="AJ73">
        <v>16.52</v>
      </c>
      <c r="AK73" s="5">
        <f>AJ73/GGDP!G73</f>
        <v>4.1874730678563281E-2</v>
      </c>
      <c r="AM73">
        <v>79.86</v>
      </c>
      <c r="AN73" s="4">
        <f t="shared" ref="AN73:AN108" si="25">(AM73-AJ73)</f>
        <v>63.34</v>
      </c>
      <c r="AO73" s="6">
        <f>AM73/GGDP!G73</f>
        <v>0.20242832881295786</v>
      </c>
      <c r="AP73" s="13">
        <f t="shared" ref="AP73:AP108" si="26">AM73/AJ73</f>
        <v>4.8341404358353515</v>
      </c>
      <c r="AQ73">
        <v>33.29</v>
      </c>
      <c r="AR73" s="6">
        <f>AQ73/GGDP!G73</f>
        <v>8.438315885528884E-2</v>
      </c>
      <c r="AT73">
        <v>2065</v>
      </c>
      <c r="AU73">
        <v>137.49</v>
      </c>
      <c r="AV73">
        <f t="shared" ref="AV73:AV108" si="27">(AU73-AQ73)</f>
        <v>104.20000000000002</v>
      </c>
      <c r="AW73" s="6">
        <f>AU73/GGDP!G73</f>
        <v>0.34850827608932605</v>
      </c>
      <c r="AX73">
        <f t="shared" ref="AX73:AX108" si="28">AU73/AQ73</f>
        <v>4.1300690898167618</v>
      </c>
      <c r="AY73">
        <v>63.62</v>
      </c>
      <c r="AZ73" s="8">
        <f>AY73/GGDP!G73</f>
        <v>0.1612633393323363</v>
      </c>
      <c r="BB73">
        <v>2065</v>
      </c>
      <c r="BC73">
        <v>136.69</v>
      </c>
      <c r="BD73">
        <f t="shared" ref="BD73:BD108" si="29">(BC73-AY73)</f>
        <v>73.069999999999993</v>
      </c>
      <c r="BE73" s="4">
        <f>BC73/GGDP!G73</f>
        <v>0.34648044409520673</v>
      </c>
      <c r="BF73">
        <f t="shared" ref="BF73:BF108" si="30">BC73/AY73</f>
        <v>2.1485381955359952</v>
      </c>
      <c r="BH73">
        <v>168</v>
      </c>
      <c r="BK73" s="17">
        <v>279.77999999999997</v>
      </c>
      <c r="BL73">
        <f t="shared" ref="BL73:BL108" si="31">BK73-BH73</f>
        <v>111.77999999999997</v>
      </c>
      <c r="BM73" s="8">
        <f>BK73/GGDP!G73</f>
        <v>0.70918354414336771</v>
      </c>
      <c r="BO73">
        <f t="shared" ref="BO73:BO108" si="32">BK73/BH73</f>
        <v>1.6653571428571428</v>
      </c>
    </row>
    <row r="74" spans="1:67" x14ac:dyDescent="0.35">
      <c r="A74">
        <v>67</v>
      </c>
      <c r="B74">
        <v>2066</v>
      </c>
      <c r="C74">
        <v>4.8702367767234404E-2</v>
      </c>
      <c r="D74">
        <v>0.18493130182297121</v>
      </c>
      <c r="E74">
        <v>9.8153081689466265E-2</v>
      </c>
      <c r="F74">
        <f t="shared" si="24"/>
        <v>0.33178675127967189</v>
      </c>
      <c r="G74">
        <v>0.50480438231508351</v>
      </c>
      <c r="Y74">
        <f t="shared" si="21"/>
        <v>15.818821010131032</v>
      </c>
      <c r="Z74">
        <f t="shared" si="22"/>
        <v>60.066795452114029</v>
      </c>
      <c r="AA74">
        <f t="shared" si="23"/>
        <v>31.880709337565861</v>
      </c>
      <c r="AB74">
        <v>139.77000000000001</v>
      </c>
      <c r="AC74">
        <f>Y74/GGDP!$G74</f>
        <v>3.9435646823052457E-2</v>
      </c>
      <c r="AD74">
        <f>Z74/GGDP!$G74</f>
        <v>0.14974396193781075</v>
      </c>
      <c r="AE74">
        <f>AA74/GGDP!$G74</f>
        <v>7.947725011234727E-2</v>
      </c>
      <c r="AF74">
        <f>AB74/GGDP!$G74</f>
        <v>0.34844065514920353</v>
      </c>
      <c r="AI74">
        <v>2066</v>
      </c>
      <c r="AJ74">
        <v>16.27</v>
      </c>
      <c r="AK74" s="5">
        <f>AJ74/GGDP!G74</f>
        <v>4.0560416822476505E-2</v>
      </c>
      <c r="AM74">
        <v>79.44</v>
      </c>
      <c r="AN74" s="4">
        <f t="shared" si="25"/>
        <v>63.17</v>
      </c>
      <c r="AO74" s="6">
        <f>AM74/GGDP!G74</f>
        <v>0.19804053548724851</v>
      </c>
      <c r="AP74" s="13">
        <f t="shared" si="26"/>
        <v>4.8826060233558701</v>
      </c>
      <c r="AQ74">
        <v>32.79</v>
      </c>
      <c r="AR74" s="6">
        <f>AQ74/GGDP!G74</f>
        <v>8.1744072993792535E-2</v>
      </c>
      <c r="AT74">
        <v>2066</v>
      </c>
      <c r="AU74">
        <v>137.26</v>
      </c>
      <c r="AV74">
        <f t="shared" si="27"/>
        <v>104.47</v>
      </c>
      <c r="AW74" s="6">
        <f>AU74/GGDP!G74</f>
        <v>0.34218333208685464</v>
      </c>
      <c r="AX74">
        <f t="shared" si="28"/>
        <v>4.1860323269289417</v>
      </c>
      <c r="AY74">
        <v>61.78</v>
      </c>
      <c r="AZ74" s="8">
        <f>AY74/GGDP!G74</f>
        <v>0.15401490788522423</v>
      </c>
      <c r="BB74">
        <v>2066</v>
      </c>
      <c r="BC74">
        <v>135.24</v>
      </c>
      <c r="BD74">
        <f t="shared" si="29"/>
        <v>73.460000000000008</v>
      </c>
      <c r="BE74" s="4">
        <f>BC74/GGDP!G74</f>
        <v>0.33714755814823127</v>
      </c>
      <c r="BF74">
        <f t="shared" si="30"/>
        <v>2.1890579475558436</v>
      </c>
      <c r="BH74">
        <v>168.64</v>
      </c>
      <c r="BK74" s="17">
        <v>285.12</v>
      </c>
      <c r="BL74">
        <f t="shared" si="31"/>
        <v>116.48000000000002</v>
      </c>
      <c r="BM74" s="8">
        <f>BK74/GGDP!G74</f>
        <v>0.7107920125645053</v>
      </c>
      <c r="BO74">
        <f t="shared" si="32"/>
        <v>1.6907020872865277</v>
      </c>
    </row>
    <row r="75" spans="1:67" x14ac:dyDescent="0.35">
      <c r="A75">
        <v>68</v>
      </c>
      <c r="B75">
        <v>2067</v>
      </c>
      <c r="C75">
        <v>4.832825831348548E-2</v>
      </c>
      <c r="D75">
        <v>0.18098224245530461</v>
      </c>
      <c r="E75">
        <v>9.7319786547680046E-2</v>
      </c>
      <c r="F75">
        <f t="shared" si="24"/>
        <v>0.32663028731647015</v>
      </c>
      <c r="G75">
        <v>0.51026560945461119</v>
      </c>
      <c r="Y75">
        <f t="shared" si="21"/>
        <v>15.585476385519389</v>
      </c>
      <c r="Z75">
        <f t="shared" si="22"/>
        <v>58.365324230987454</v>
      </c>
      <c r="AA75">
        <f t="shared" si="23"/>
        <v>31.384852010266119</v>
      </c>
      <c r="AB75">
        <v>142.22</v>
      </c>
      <c r="AC75">
        <f>Y75/GGDP!$G75</f>
        <v>3.8219368757251009E-2</v>
      </c>
      <c r="AD75">
        <f>Z75/GGDP!$G75</f>
        <v>0.14312593303167673</v>
      </c>
      <c r="AE75">
        <f>AA75/GGDP!$G75</f>
        <v>7.6963270335874148E-2</v>
      </c>
      <c r="AF75">
        <f>AB75/GGDP!$G75</f>
        <v>0.34875793913533926</v>
      </c>
      <c r="AI75">
        <v>2067</v>
      </c>
      <c r="AJ75">
        <v>16.03</v>
      </c>
      <c r="AK75" s="5">
        <f>AJ75/GGDP!G75</f>
        <v>3.9309448490644695E-2</v>
      </c>
      <c r="AM75">
        <v>79.08</v>
      </c>
      <c r="AN75" s="4">
        <f t="shared" si="25"/>
        <v>63.05</v>
      </c>
      <c r="AO75" s="6">
        <f>AM75/GGDP!G75</f>
        <v>0.19392334289707935</v>
      </c>
      <c r="AP75" s="13">
        <f t="shared" si="26"/>
        <v>4.9332501559575794</v>
      </c>
      <c r="AQ75">
        <v>32.28</v>
      </c>
      <c r="AR75" s="6">
        <f>AQ75/GGDP!G75</f>
        <v>7.9158390347973215E-2</v>
      </c>
      <c r="AT75">
        <v>2067</v>
      </c>
      <c r="AU75">
        <v>137.03</v>
      </c>
      <c r="AV75">
        <f t="shared" si="27"/>
        <v>104.75</v>
      </c>
      <c r="AW75" s="6">
        <f>AU75/GGDP!G75</f>
        <v>0.33603080016675246</v>
      </c>
      <c r="AX75">
        <f t="shared" si="28"/>
        <v>4.2450433705080544</v>
      </c>
      <c r="AY75">
        <v>60.03</v>
      </c>
      <c r="AZ75" s="8">
        <f>AY75/GGDP!G75</f>
        <v>0.14720812182741116</v>
      </c>
      <c r="BB75">
        <v>2067</v>
      </c>
      <c r="BC75">
        <v>133.84</v>
      </c>
      <c r="BD75">
        <f t="shared" si="29"/>
        <v>73.81</v>
      </c>
      <c r="BE75" s="4">
        <f>BC75/GGDP!G75</f>
        <v>0.32820814634983692</v>
      </c>
      <c r="BF75">
        <f t="shared" si="30"/>
        <v>2.2295518907213059</v>
      </c>
      <c r="BH75">
        <v>169.25</v>
      </c>
      <c r="BK75" s="17">
        <v>290.48</v>
      </c>
      <c r="BL75">
        <f t="shared" si="31"/>
        <v>121.23000000000002</v>
      </c>
      <c r="BM75" s="8">
        <f>BK75/GGDP!G75</f>
        <v>0.71232742342872557</v>
      </c>
      <c r="BO75">
        <f t="shared" si="32"/>
        <v>1.7162776957163959</v>
      </c>
    </row>
    <row r="76" spans="1:67" x14ac:dyDescent="0.35">
      <c r="A76">
        <v>69</v>
      </c>
      <c r="B76">
        <v>2068</v>
      </c>
      <c r="C76">
        <v>4.7908191147003454E-2</v>
      </c>
      <c r="D76">
        <v>0.17721173113121619</v>
      </c>
      <c r="E76">
        <v>9.6423583702714186E-2</v>
      </c>
      <c r="F76">
        <f t="shared" si="24"/>
        <v>0.32154350598093384</v>
      </c>
      <c r="G76">
        <v>0.51560507620377671</v>
      </c>
      <c r="Y76">
        <f t="shared" si="21"/>
        <v>15.342409068215591</v>
      </c>
      <c r="Z76">
        <f t="shared" si="22"/>
        <v>56.751357244090244</v>
      </c>
      <c r="AA76">
        <f t="shared" si="23"/>
        <v>30.879271990274223</v>
      </c>
      <c r="AB76">
        <v>144.66</v>
      </c>
      <c r="AC76">
        <f>Y76/GGDP!$G76</f>
        <v>3.7015148901579267E-2</v>
      </c>
      <c r="AD76">
        <f>Z76/GGDP!$G76</f>
        <v>0.13691851973290126</v>
      </c>
      <c r="AE76">
        <f>AA76/GGDP!$G76</f>
        <v>7.4499437839933944E-2</v>
      </c>
      <c r="AF76">
        <f>AB76/GGDP!$G76</f>
        <v>0.34900721368428672</v>
      </c>
      <c r="AI76">
        <v>2068</v>
      </c>
      <c r="AJ76">
        <v>15.78</v>
      </c>
      <c r="AK76" s="5">
        <f>AJ76/GGDP!G76</f>
        <v>3.8070882289078144E-2</v>
      </c>
      <c r="AM76">
        <v>78.78</v>
      </c>
      <c r="AN76" s="4">
        <f t="shared" si="25"/>
        <v>63</v>
      </c>
      <c r="AO76" s="6">
        <f>AM76/GGDP!G76</f>
        <v>0.19006489903254603</v>
      </c>
      <c r="AP76" s="13">
        <f t="shared" si="26"/>
        <v>4.992395437262358</v>
      </c>
      <c r="AQ76">
        <v>31.76</v>
      </c>
      <c r="AR76" s="6">
        <f>AQ76/GGDP!G76</f>
        <v>7.6624285266230788E-2</v>
      </c>
      <c r="AT76">
        <v>2068</v>
      </c>
      <c r="AU76">
        <v>136.82</v>
      </c>
      <c r="AV76">
        <f t="shared" si="27"/>
        <v>105.05999999999999</v>
      </c>
      <c r="AW76" s="6">
        <f>AU76/GGDP!G76</f>
        <v>0.33009240271176626</v>
      </c>
      <c r="AX76">
        <f t="shared" si="28"/>
        <v>4.3079345088161203</v>
      </c>
      <c r="AY76">
        <v>58.37</v>
      </c>
      <c r="AZ76" s="8">
        <f>AY76/GGDP!G76</f>
        <v>0.14082366281454317</v>
      </c>
      <c r="BB76">
        <v>2068</v>
      </c>
      <c r="BC76">
        <v>132.52000000000001</v>
      </c>
      <c r="BD76">
        <f t="shared" si="29"/>
        <v>74.150000000000006</v>
      </c>
      <c r="BE76" s="4">
        <f>BC76/GGDP!G76</f>
        <v>0.31971820791816452</v>
      </c>
      <c r="BF76">
        <f t="shared" si="30"/>
        <v>2.270344354976872</v>
      </c>
      <c r="BH76">
        <v>169.83</v>
      </c>
      <c r="BK76" s="17">
        <v>295.85000000000002</v>
      </c>
      <c r="BL76">
        <f t="shared" si="31"/>
        <v>126.02000000000001</v>
      </c>
      <c r="BM76" s="8">
        <f>BK76/GGDP!G76</f>
        <v>0.71376872783420597</v>
      </c>
      <c r="BO76">
        <f t="shared" si="32"/>
        <v>1.7420361538008597</v>
      </c>
    </row>
    <row r="77" spans="1:67" x14ac:dyDescent="0.35">
      <c r="A77">
        <v>70</v>
      </c>
      <c r="B77">
        <v>2069</v>
      </c>
      <c r="C77">
        <v>4.7496790757381245E-2</v>
      </c>
      <c r="D77">
        <v>0.17357417935081604</v>
      </c>
      <c r="E77">
        <v>9.554373739226113E-2</v>
      </c>
      <c r="F77">
        <f t="shared" si="24"/>
        <v>0.31661470750045839</v>
      </c>
      <c r="G77">
        <v>0.52072253805244806</v>
      </c>
      <c r="Y77">
        <f t="shared" si="21"/>
        <v>15.109064443603948</v>
      </c>
      <c r="Z77">
        <f t="shared" si="22"/>
        <v>55.21517179873026</v>
      </c>
      <c r="AA77">
        <f t="shared" si="23"/>
        <v>30.393137355666632</v>
      </c>
      <c r="AB77">
        <v>147.09</v>
      </c>
      <c r="AC77">
        <f>Y77/GGDP!$G77</f>
        <v>3.5868066763849467E-2</v>
      </c>
      <c r="AD77">
        <f>Z77/GGDP!$G77</f>
        <v>0.13107770344395181</v>
      </c>
      <c r="AE77">
        <f>AA77/GGDP!$G77</f>
        <v>7.2151593760484828E-2</v>
      </c>
      <c r="AF77">
        <f>AB77/GGDP!$G77</f>
        <v>0.34918336340328554</v>
      </c>
      <c r="AI77">
        <v>2069</v>
      </c>
      <c r="AJ77">
        <v>15.54</v>
      </c>
      <c r="AK77" s="5">
        <f>AJ77/GGDP!G77</f>
        <v>3.68910834678568E-2</v>
      </c>
      <c r="AM77">
        <v>78.53</v>
      </c>
      <c r="AN77" s="4">
        <f t="shared" si="25"/>
        <v>62.99</v>
      </c>
      <c r="AO77" s="6">
        <f>AM77/GGDP!G77</f>
        <v>0.18642579052321717</v>
      </c>
      <c r="AP77" s="13">
        <f t="shared" si="26"/>
        <v>5.0534105534105533</v>
      </c>
      <c r="AQ77">
        <v>31.26</v>
      </c>
      <c r="AR77" s="6">
        <f>AQ77/GGDP!G77</f>
        <v>7.4209476782831643E-2</v>
      </c>
      <c r="AT77">
        <v>2069</v>
      </c>
      <c r="AU77">
        <v>136.62</v>
      </c>
      <c r="AV77">
        <f t="shared" si="27"/>
        <v>105.36</v>
      </c>
      <c r="AW77" s="6">
        <f>AU77/GGDP!G77</f>
        <v>0.32432817396258667</v>
      </c>
      <c r="AX77">
        <f t="shared" si="28"/>
        <v>4.3704414587332057</v>
      </c>
      <c r="AY77">
        <v>56.79</v>
      </c>
      <c r="AZ77" s="8">
        <f>AY77/GGDP!G77</f>
        <v>0.13481625676573925</v>
      </c>
      <c r="BB77">
        <v>2069</v>
      </c>
      <c r="BC77">
        <v>131.25</v>
      </c>
      <c r="BD77">
        <f t="shared" si="29"/>
        <v>74.460000000000008</v>
      </c>
      <c r="BE77" s="4">
        <f>BC77/GGDP!G77</f>
        <v>0.31158009685689869</v>
      </c>
      <c r="BF77">
        <f t="shared" si="30"/>
        <v>2.3111463285789751</v>
      </c>
      <c r="BH77">
        <v>170.37</v>
      </c>
      <c r="BK77" s="17">
        <v>301.25</v>
      </c>
      <c r="BL77">
        <f t="shared" si="31"/>
        <v>130.88</v>
      </c>
      <c r="BM77" s="8">
        <f>BK77/GGDP!G77</f>
        <v>0.71515050802392932</v>
      </c>
      <c r="BO77">
        <f t="shared" si="32"/>
        <v>1.7682103656747079</v>
      </c>
    </row>
    <row r="78" spans="1:67" x14ac:dyDescent="0.35">
      <c r="A78">
        <v>71</v>
      </c>
      <c r="B78">
        <v>2070</v>
      </c>
      <c r="C78">
        <v>4.7037470005537436E-2</v>
      </c>
      <c r="D78">
        <v>0.17009167538300621</v>
      </c>
      <c r="E78">
        <v>9.4628683935273489E-2</v>
      </c>
      <c r="F78">
        <f t="shared" si="24"/>
        <v>0.31175782932381713</v>
      </c>
      <c r="G78">
        <v>0.52568756537254657</v>
      </c>
      <c r="Y78">
        <f t="shared" si="21"/>
        <v>14.865997126300153</v>
      </c>
      <c r="Z78">
        <f t="shared" si="22"/>
        <v>53.756767894907483</v>
      </c>
      <c r="AA78">
        <f t="shared" si="23"/>
        <v>29.90700272105904</v>
      </c>
      <c r="AB78">
        <v>149.52000000000001</v>
      </c>
      <c r="AC78">
        <f>Y78/GGDP!$G78</f>
        <v>3.4732015154198763E-2</v>
      </c>
      <c r="AD78">
        <f>Z78/GGDP!$G78</f>
        <v>0.1255940561069751</v>
      </c>
      <c r="AE78">
        <f>AA78/GGDP!$G78</f>
        <v>6.9872909492685015E-2</v>
      </c>
      <c r="AF78">
        <f>AB78/GGDP!$G78</f>
        <v>0.34932947058548669</v>
      </c>
      <c r="AI78">
        <v>2070</v>
      </c>
      <c r="AJ78">
        <v>15.29</v>
      </c>
      <c r="AK78" s="5">
        <f>AJ78/GGDP!G78</f>
        <v>3.5722629783654966E-2</v>
      </c>
      <c r="AM78">
        <v>78.33</v>
      </c>
      <c r="AN78" s="4">
        <f t="shared" si="25"/>
        <v>63.04</v>
      </c>
      <c r="AO78" s="6">
        <f>AM78/GGDP!G78</f>
        <v>0.18300546703425075</v>
      </c>
      <c r="AP78" s="13">
        <f t="shared" si="26"/>
        <v>5.1229561805101378</v>
      </c>
      <c r="AQ78">
        <v>30.76</v>
      </c>
      <c r="AR78" s="6">
        <f>AQ78/GGDP!G78</f>
        <v>7.1865800663520399E-2</v>
      </c>
      <c r="AT78">
        <v>2070</v>
      </c>
      <c r="AU78">
        <v>136.41999999999999</v>
      </c>
      <c r="AV78">
        <f t="shared" si="27"/>
        <v>105.65999999999998</v>
      </c>
      <c r="AW78" s="6">
        <f>AU78/GGDP!G78</f>
        <v>0.31872342413905891</v>
      </c>
      <c r="AX78">
        <f t="shared" si="28"/>
        <v>4.4349804941482436</v>
      </c>
      <c r="AY78">
        <v>55.29</v>
      </c>
      <c r="AZ78" s="8">
        <f>AY78/GGDP!G78</f>
        <v>0.12917620671931218</v>
      </c>
      <c r="BB78">
        <v>2070</v>
      </c>
      <c r="BC78">
        <v>130.05000000000001</v>
      </c>
      <c r="BD78">
        <f t="shared" si="29"/>
        <v>74.760000000000019</v>
      </c>
      <c r="BE78" s="4">
        <f>BC78/GGDP!G78</f>
        <v>0.30384094201205553</v>
      </c>
      <c r="BF78">
        <f t="shared" si="30"/>
        <v>2.3521432447097128</v>
      </c>
      <c r="BH78">
        <v>170.88</v>
      </c>
      <c r="BK78" s="17">
        <v>306.69</v>
      </c>
      <c r="BL78">
        <f t="shared" si="31"/>
        <v>135.81</v>
      </c>
      <c r="BM78" s="8">
        <f>BK78/GGDP!G78</f>
        <v>0.71653193775991775</v>
      </c>
      <c r="BO78">
        <f t="shared" si="32"/>
        <v>1.7947682584269664</v>
      </c>
    </row>
    <row r="79" spans="1:67" x14ac:dyDescent="0.35">
      <c r="A79">
        <v>72</v>
      </c>
      <c r="B79">
        <v>2071</v>
      </c>
      <c r="C79">
        <v>4.655481953816628E-2</v>
      </c>
      <c r="D79">
        <v>0.16674921067293999</v>
      </c>
      <c r="E79">
        <v>9.3728719123382653E-2</v>
      </c>
      <c r="F79">
        <f t="shared" si="24"/>
        <v>0.30703274933448893</v>
      </c>
      <c r="G79">
        <v>0.53045873831486412</v>
      </c>
      <c r="Y79">
        <f t="shared" si="21"/>
        <v>14.622929808996355</v>
      </c>
      <c r="Z79">
        <f t="shared" si="22"/>
        <v>52.376145532621919</v>
      </c>
      <c r="AA79">
        <f t="shared" si="23"/>
        <v>29.440313471835751</v>
      </c>
      <c r="AB79">
        <v>151.93</v>
      </c>
      <c r="AC79">
        <f>Y79/GGDP!$G79</f>
        <v>3.3627526294116028E-2</v>
      </c>
      <c r="AD79">
        <f>Z79/GGDP!$G79</f>
        <v>0.12044646552287436</v>
      </c>
      <c r="AE79">
        <f>AA79/GGDP!$G79</f>
        <v>6.7702227140015517E-2</v>
      </c>
      <c r="AF79">
        <f>AB79/GGDP!$G79</f>
        <v>0.34938484534897091</v>
      </c>
      <c r="AI79">
        <v>2071</v>
      </c>
      <c r="AJ79">
        <v>15.04</v>
      </c>
      <c r="AK79" s="5">
        <f>AJ79/GGDP!G79</f>
        <v>3.4586639070944003E-2</v>
      </c>
      <c r="AM79">
        <v>78.17</v>
      </c>
      <c r="AN79" s="4">
        <f t="shared" si="25"/>
        <v>63.13</v>
      </c>
      <c r="AO79" s="6">
        <f>AM79/GGDP!G79</f>
        <v>0.17976313671380936</v>
      </c>
      <c r="AP79" s="13">
        <f t="shared" si="26"/>
        <v>5.1974734042553195</v>
      </c>
      <c r="AQ79">
        <v>30.28</v>
      </c>
      <c r="AR79" s="6">
        <f>AQ79/GGDP!G79</f>
        <v>6.9633206852937793E-2</v>
      </c>
      <c r="AT79">
        <v>2071</v>
      </c>
      <c r="AU79">
        <v>136.24</v>
      </c>
      <c r="AV79">
        <f t="shared" si="27"/>
        <v>105.96000000000001</v>
      </c>
      <c r="AW79" s="6">
        <f>AU79/GGDP!G79</f>
        <v>0.31330343796711513</v>
      </c>
      <c r="AX79">
        <f t="shared" si="28"/>
        <v>4.499339498018494</v>
      </c>
      <c r="AY79">
        <v>53.87</v>
      </c>
      <c r="AZ79" s="8">
        <f>AY79/GGDP!G79</f>
        <v>0.12388179832126019</v>
      </c>
      <c r="BB79">
        <v>2071</v>
      </c>
      <c r="BC79">
        <v>128.9</v>
      </c>
      <c r="BD79">
        <f t="shared" si="29"/>
        <v>75.03</v>
      </c>
      <c r="BE79" s="4">
        <f>BC79/GGDP!G79</f>
        <v>0.29642405427158791</v>
      </c>
      <c r="BF79">
        <f t="shared" si="30"/>
        <v>2.39279747540375</v>
      </c>
      <c r="BH79">
        <v>171.37</v>
      </c>
      <c r="BK79" s="17">
        <v>312.18</v>
      </c>
      <c r="BL79">
        <f t="shared" si="31"/>
        <v>140.81</v>
      </c>
      <c r="BM79" s="8">
        <f>BK79/GGDP!G79</f>
        <v>0.71790272507761299</v>
      </c>
      <c r="BO79">
        <f t="shared" si="32"/>
        <v>1.8216724047382855</v>
      </c>
    </row>
    <row r="80" spans="1:67" x14ac:dyDescent="0.35">
      <c r="A80">
        <v>73</v>
      </c>
      <c r="B80">
        <v>2072</v>
      </c>
      <c r="C80">
        <v>4.6020675052933113E-2</v>
      </c>
      <c r="D80">
        <v>0.16353219579026029</v>
      </c>
      <c r="E80">
        <v>9.2819778303649264E-2</v>
      </c>
      <c r="F80">
        <f t="shared" si="24"/>
        <v>0.3023726491468427</v>
      </c>
      <c r="G80">
        <v>0.53509154315605922</v>
      </c>
      <c r="Y80">
        <f t="shared" si="21"/>
        <v>14.370139799000409</v>
      </c>
      <c r="Z80">
        <f t="shared" si="22"/>
        <v>51.063582019181432</v>
      </c>
      <c r="AA80">
        <f t="shared" si="23"/>
        <v>28.983346915304612</v>
      </c>
      <c r="AB80">
        <v>154.34</v>
      </c>
      <c r="AC80">
        <f>Y80/GGDP!$G80</f>
        <v>3.2532237161551229E-2</v>
      </c>
      <c r="AD80">
        <f>Z80/GGDP!$G80</f>
        <v>0.11560169795160154</v>
      </c>
      <c r="AE80">
        <f>AA80/GGDP!$G80</f>
        <v>6.5614748970625303E-2</v>
      </c>
      <c r="AF80">
        <f>AB80/GGDP!$G80</f>
        <v>0.34940686407679072</v>
      </c>
      <c r="AI80">
        <v>2072</v>
      </c>
      <c r="AJ80">
        <v>14.78</v>
      </c>
      <c r="AK80" s="5">
        <f>AJ80/GGDP!G80</f>
        <v>3.3460110477225385E-2</v>
      </c>
      <c r="AM80">
        <v>78.03</v>
      </c>
      <c r="AN80" s="4">
        <f t="shared" si="25"/>
        <v>63.25</v>
      </c>
      <c r="AO80" s="6">
        <f>AM80/GGDP!G80</f>
        <v>0.17665036674816625</v>
      </c>
      <c r="AP80" s="13">
        <f t="shared" si="26"/>
        <v>5.2794316644113666</v>
      </c>
      <c r="AQ80">
        <v>29.81</v>
      </c>
      <c r="AR80" s="6">
        <f>AQ80/GGDP!G80</f>
        <v>6.7486190346826042E-2</v>
      </c>
      <c r="AT80">
        <v>2072</v>
      </c>
      <c r="AU80">
        <v>136.07</v>
      </c>
      <c r="AV80">
        <f t="shared" si="27"/>
        <v>106.25999999999999</v>
      </c>
      <c r="AW80" s="6">
        <f>AU80/GGDP!G80</f>
        <v>0.30804582088200666</v>
      </c>
      <c r="AX80">
        <f t="shared" si="28"/>
        <v>4.5645756457564577</v>
      </c>
      <c r="AY80">
        <v>52.52</v>
      </c>
      <c r="AZ80" s="8">
        <f>AY80/GGDP!G80</f>
        <v>0.11889884995019469</v>
      </c>
      <c r="BB80">
        <v>2072</v>
      </c>
      <c r="BC80">
        <v>127.82</v>
      </c>
      <c r="BD80">
        <f t="shared" si="29"/>
        <v>75.299999999999983</v>
      </c>
      <c r="BE80" s="4">
        <f>BC80/GGDP!G80</f>
        <v>0.28936883093362309</v>
      </c>
      <c r="BF80">
        <f t="shared" si="30"/>
        <v>2.4337395277989335</v>
      </c>
      <c r="BH80">
        <v>171.85</v>
      </c>
      <c r="BK80" s="17">
        <v>317.72000000000003</v>
      </c>
      <c r="BL80">
        <f t="shared" si="31"/>
        <v>145.87000000000003</v>
      </c>
      <c r="BM80" s="8">
        <f>BK80/GGDP!G80</f>
        <v>0.71927918138187086</v>
      </c>
      <c r="BO80">
        <f t="shared" si="32"/>
        <v>1.8488216467849872</v>
      </c>
    </row>
    <row r="81" spans="1:67" x14ac:dyDescent="0.35">
      <c r="A81">
        <v>74</v>
      </c>
      <c r="B81">
        <v>2073</v>
      </c>
      <c r="C81">
        <v>4.5497244488977955E-2</v>
      </c>
      <c r="D81">
        <v>0.16041457915831661</v>
      </c>
      <c r="E81">
        <v>9.1933867735470937E-2</v>
      </c>
      <c r="F81">
        <f t="shared" si="24"/>
        <v>0.29784569138276551</v>
      </c>
      <c r="G81">
        <v>0.5395478456913827</v>
      </c>
      <c r="Y81">
        <f t="shared" si="21"/>
        <v>14.127072481696613</v>
      </c>
      <c r="Z81">
        <f t="shared" si="22"/>
        <v>49.809354661893835</v>
      </c>
      <c r="AA81">
        <f t="shared" si="23"/>
        <v>28.545825744157781</v>
      </c>
      <c r="AB81">
        <v>156.74</v>
      </c>
      <c r="AC81">
        <f>Y81/GGDP!$G81</f>
        <v>3.1490063933165294E-2</v>
      </c>
      <c r="AD81">
        <f>Z81/GGDP!$G81</f>
        <v>0.11102794048837286</v>
      </c>
      <c r="AE81">
        <f>AA81/GGDP!$G81</f>
        <v>6.3630301244166063E-2</v>
      </c>
      <c r="AF81">
        <f>AB81/GGDP!$G81</f>
        <v>0.3493825509339753</v>
      </c>
      <c r="AI81">
        <v>2073</v>
      </c>
      <c r="AJ81">
        <v>14.53</v>
      </c>
      <c r="AK81" s="5">
        <f>AJ81/GGDP!G81</f>
        <v>3.2388212741295525E-2</v>
      </c>
      <c r="AM81">
        <v>77.930000000000007</v>
      </c>
      <c r="AN81" s="4">
        <f t="shared" si="25"/>
        <v>63.400000000000006</v>
      </c>
      <c r="AO81" s="6">
        <f>AM81/GGDP!G81</f>
        <v>0.17371048994694843</v>
      </c>
      <c r="AP81" s="13">
        <f t="shared" si="26"/>
        <v>5.3633860977288377</v>
      </c>
      <c r="AQ81">
        <v>29.36</v>
      </c>
      <c r="AR81" s="6">
        <f>AQ81/GGDP!G81</f>
        <v>6.544514288261781E-2</v>
      </c>
      <c r="AT81">
        <v>2073</v>
      </c>
      <c r="AU81">
        <v>135.91999999999999</v>
      </c>
      <c r="AV81">
        <f t="shared" si="27"/>
        <v>106.55999999999999</v>
      </c>
      <c r="AW81" s="6">
        <f>AU81/GGDP!G81</f>
        <v>0.30297356337211889</v>
      </c>
      <c r="AX81">
        <f t="shared" si="28"/>
        <v>4.6294277929155312</v>
      </c>
      <c r="AY81">
        <v>51.23</v>
      </c>
      <c r="AZ81" s="8">
        <f>AY81/GGDP!G81</f>
        <v>0.11419464134456778</v>
      </c>
      <c r="BB81">
        <v>2073</v>
      </c>
      <c r="BC81">
        <v>126.78</v>
      </c>
      <c r="BD81">
        <f t="shared" si="29"/>
        <v>75.550000000000011</v>
      </c>
      <c r="BE81" s="4">
        <f>BC81/GGDP!G81</f>
        <v>0.28259997325130398</v>
      </c>
      <c r="BF81">
        <f t="shared" si="30"/>
        <v>2.4747218426703106</v>
      </c>
      <c r="BH81">
        <v>172.31</v>
      </c>
      <c r="BK81" s="17">
        <v>323.32</v>
      </c>
      <c r="BL81">
        <f t="shared" si="31"/>
        <v>151.01</v>
      </c>
      <c r="BM81" s="8">
        <f>BK81/GGDP!G81</f>
        <v>0.72069903258882795</v>
      </c>
      <c r="BO81">
        <f t="shared" si="32"/>
        <v>1.8763855841216412</v>
      </c>
    </row>
    <row r="82" spans="1:67" x14ac:dyDescent="0.35">
      <c r="A82">
        <v>75</v>
      </c>
      <c r="B82">
        <v>2074</v>
      </c>
      <c r="C82">
        <v>4.4953724107536355E-2</v>
      </c>
      <c r="D82">
        <v>0.15743247497324181</v>
      </c>
      <c r="E82">
        <v>9.1040735377447585E-2</v>
      </c>
      <c r="F82">
        <f t="shared" si="24"/>
        <v>0.29342693445822576</v>
      </c>
      <c r="G82">
        <v>0.54388339734307123</v>
      </c>
      <c r="Y82">
        <f t="shared" si="21"/>
        <v>13.884005164392818</v>
      </c>
      <c r="Z82">
        <f t="shared" si="22"/>
        <v>48.623186153451314</v>
      </c>
      <c r="AA82">
        <f t="shared" si="23"/>
        <v>28.118027265703102</v>
      </c>
      <c r="AB82">
        <v>159.13</v>
      </c>
      <c r="AC82">
        <f>Y82/GGDP!$G82</f>
        <v>3.0476787172694746E-2</v>
      </c>
      <c r="AD82">
        <f>Z82/GGDP!$G82</f>
        <v>0.10673278196823978</v>
      </c>
      <c r="AE82">
        <f>AA82/GGDP!$G82</f>
        <v>6.1721896711087673E-2</v>
      </c>
      <c r="AF82">
        <f>AB82/GGDP!$G82</f>
        <v>0.34930634823074896</v>
      </c>
      <c r="AI82">
        <v>2074</v>
      </c>
      <c r="AJ82">
        <v>14.28</v>
      </c>
      <c r="AK82" s="5">
        <f>AJ82/GGDP!G82</f>
        <v>3.1346035648432698E-2</v>
      </c>
      <c r="AM82">
        <v>77.84</v>
      </c>
      <c r="AN82" s="4">
        <f t="shared" si="25"/>
        <v>63.56</v>
      </c>
      <c r="AO82" s="6">
        <f>AM82/GGDP!G82</f>
        <v>0.17086662569145666</v>
      </c>
      <c r="AP82" s="13">
        <f t="shared" si="26"/>
        <v>5.4509803921568629</v>
      </c>
      <c r="AQ82">
        <v>28.92</v>
      </c>
      <c r="AR82" s="6">
        <f>AQ82/GGDP!G82</f>
        <v>6.3482307489683032E-2</v>
      </c>
      <c r="AT82">
        <v>2074</v>
      </c>
      <c r="AU82">
        <v>135.78</v>
      </c>
      <c r="AV82">
        <f t="shared" si="27"/>
        <v>106.86</v>
      </c>
      <c r="AW82" s="6">
        <f>AU82/GGDP!G82</f>
        <v>0.2980507507243832</v>
      </c>
      <c r="AX82">
        <f t="shared" si="28"/>
        <v>4.695020746887967</v>
      </c>
      <c r="AY82">
        <v>50.01</v>
      </c>
      <c r="AZ82" s="8">
        <f>AY82/GGDP!G82</f>
        <v>0.10977697778558257</v>
      </c>
      <c r="BB82">
        <v>2074</v>
      </c>
      <c r="BC82">
        <v>125.81</v>
      </c>
      <c r="BD82">
        <f t="shared" si="29"/>
        <v>75.800000000000011</v>
      </c>
      <c r="BE82" s="4">
        <f>BC82/GGDP!G82</f>
        <v>0.27616559838440602</v>
      </c>
      <c r="BF82">
        <f t="shared" si="30"/>
        <v>2.5156968606278745</v>
      </c>
      <c r="BH82">
        <v>172.77</v>
      </c>
      <c r="BK82" s="17">
        <v>328.98</v>
      </c>
      <c r="BL82">
        <f t="shared" si="31"/>
        <v>156.21</v>
      </c>
      <c r="BM82" s="8">
        <f>BK82/GGDP!G82</f>
        <v>0.72214417420317856</v>
      </c>
      <c r="BO82">
        <f t="shared" si="32"/>
        <v>1.9041500260461885</v>
      </c>
    </row>
    <row r="83" spans="1:67" x14ac:dyDescent="0.35">
      <c r="A83">
        <v>76</v>
      </c>
      <c r="B83">
        <v>2075</v>
      </c>
      <c r="C83">
        <v>4.4387496836243982E-2</v>
      </c>
      <c r="D83">
        <v>0.15454948114401415</v>
      </c>
      <c r="E83">
        <v>9.0198683877499367E-2</v>
      </c>
      <c r="F83">
        <f t="shared" si="24"/>
        <v>0.28913566185775752</v>
      </c>
      <c r="G83">
        <v>0.54805745380916215</v>
      </c>
      <c r="Y83">
        <f t="shared" si="21"/>
        <v>13.64093784708902</v>
      </c>
      <c r="Z83">
        <f t="shared" si="22"/>
        <v>47.495353801161706</v>
      </c>
      <c r="AA83">
        <f t="shared" si="23"/>
        <v>27.719396865324878</v>
      </c>
      <c r="AB83">
        <v>161.52000000000001</v>
      </c>
      <c r="AC83">
        <f>Y83/GGDP!$G83</f>
        <v>2.9491369064489601E-2</v>
      </c>
      <c r="AD83">
        <f>Z83/GGDP!$G83</f>
        <v>0.10268377610836188</v>
      </c>
      <c r="AE83">
        <f>AA83/GGDP!$G83</f>
        <v>5.9928648041952859E-2</v>
      </c>
      <c r="AF83">
        <f>AB83/GGDP!$G83</f>
        <v>0.34920223115838633</v>
      </c>
      <c r="AI83">
        <v>2075</v>
      </c>
      <c r="AJ83">
        <v>14.03</v>
      </c>
      <c r="AK83" s="5">
        <f>AJ83/GGDP!G83</f>
        <v>3.0332511782764731E-2</v>
      </c>
      <c r="AM83">
        <v>77.78</v>
      </c>
      <c r="AN83" s="4">
        <f t="shared" si="25"/>
        <v>63.75</v>
      </c>
      <c r="AO83" s="6">
        <f>AM83/GGDP!G83</f>
        <v>0.16815842954122887</v>
      </c>
      <c r="AP83" s="13">
        <f t="shared" si="26"/>
        <v>5.5438346400570211</v>
      </c>
      <c r="AQ83">
        <v>28.51</v>
      </c>
      <c r="AR83" s="6">
        <f>AQ83/GGDP!G83</f>
        <v>6.1637912396765686E-2</v>
      </c>
      <c r="AT83">
        <v>2075</v>
      </c>
      <c r="AU83">
        <v>135.65</v>
      </c>
      <c r="AV83">
        <f t="shared" si="27"/>
        <v>107.14</v>
      </c>
      <c r="AW83" s="6">
        <f>AU83/GGDP!G83</f>
        <v>0.29327193323820644</v>
      </c>
      <c r="AX83">
        <f t="shared" si="28"/>
        <v>4.7579796562609609</v>
      </c>
      <c r="AY83">
        <v>48.85</v>
      </c>
      <c r="AZ83" s="8">
        <f>AY83/GGDP!G83</f>
        <v>0.10561248756864271</v>
      </c>
      <c r="BB83">
        <v>2075</v>
      </c>
      <c r="BC83">
        <v>124.88</v>
      </c>
      <c r="BD83">
        <f t="shared" si="29"/>
        <v>76.03</v>
      </c>
      <c r="BE83" s="4">
        <f>BC83/GGDP!G83</f>
        <v>0.26998746054395295</v>
      </c>
      <c r="BF83">
        <f t="shared" si="30"/>
        <v>2.5563971340839302</v>
      </c>
      <c r="BH83">
        <v>173.23</v>
      </c>
      <c r="BK83" s="17">
        <v>334.69</v>
      </c>
      <c r="BL83">
        <f t="shared" si="31"/>
        <v>161.46</v>
      </c>
      <c r="BM83" s="8">
        <f>BK83/GGDP!G83</f>
        <v>0.72359147316988792</v>
      </c>
      <c r="BO83">
        <f t="shared" si="32"/>
        <v>1.9320556485597185</v>
      </c>
    </row>
    <row r="84" spans="1:67" x14ac:dyDescent="0.35">
      <c r="A84">
        <v>77</v>
      </c>
      <c r="B84">
        <v>2076</v>
      </c>
      <c r="C84">
        <v>4.3774040754045201E-2</v>
      </c>
      <c r="D84">
        <v>0.15179451314492801</v>
      </c>
      <c r="E84">
        <v>8.939186826461519E-2</v>
      </c>
      <c r="F84">
        <f t="shared" si="24"/>
        <v>0.28496042216358841</v>
      </c>
      <c r="G84">
        <v>0.55211876529866166</v>
      </c>
      <c r="Y84">
        <f t="shared" ref="Y84:Y108" si="33">(1-U$18)*AJ84</f>
        <v>13.388147837093074</v>
      </c>
      <c r="Z84">
        <f t="shared" ref="Z84:Z108" si="34">(1-V$18)*AY84</f>
        <v>46.425857605025001</v>
      </c>
      <c r="AA84">
        <f t="shared" ref="AA84:AA108" si="35">(1-W$18)*AQ84</f>
        <v>27.340211850330956</v>
      </c>
      <c r="AB84">
        <v>163.9</v>
      </c>
      <c r="AC84">
        <f>Y84/GGDP!$G84</f>
        <v>2.8513327591031805E-2</v>
      </c>
      <c r="AD84">
        <f>Z84/GGDP!$G84</f>
        <v>9.8875191900636789E-2</v>
      </c>
      <c r="AE84">
        <f>AA84/GGDP!$G84</f>
        <v>5.822765227740119E-2</v>
      </c>
      <c r="AF84">
        <f>AB84/GGDP!$G84</f>
        <v>0.34906504238190567</v>
      </c>
      <c r="AI84">
        <v>2076</v>
      </c>
      <c r="AJ84">
        <v>13.77</v>
      </c>
      <c r="AK84" s="5">
        <f>AJ84/GGDP!G84</f>
        <v>2.9326574945691526E-2</v>
      </c>
      <c r="AM84">
        <v>77.73</v>
      </c>
      <c r="AN84" s="4">
        <f t="shared" si="25"/>
        <v>63.960000000000008</v>
      </c>
      <c r="AO84" s="6">
        <f>AM84/GGDP!G84</f>
        <v>0.1655450014908208</v>
      </c>
      <c r="AP84" s="13">
        <f t="shared" si="26"/>
        <v>5.6448801742919397</v>
      </c>
      <c r="AQ84">
        <v>28.12</v>
      </c>
      <c r="AR84" s="6">
        <f>AQ84/GGDP!G84</f>
        <v>5.9888401414150021E-2</v>
      </c>
      <c r="AT84">
        <v>2076</v>
      </c>
      <c r="AU84">
        <v>135.53</v>
      </c>
      <c r="AV84">
        <f t="shared" si="27"/>
        <v>107.41</v>
      </c>
      <c r="AW84" s="6">
        <f>AU84/GGDP!G84</f>
        <v>0.28864420496656301</v>
      </c>
      <c r="AX84">
        <f t="shared" si="28"/>
        <v>4.819701280227596</v>
      </c>
      <c r="AY84">
        <v>47.75</v>
      </c>
      <c r="AZ84" s="8">
        <f>AY84/GGDP!G84</f>
        <v>0.10169527622779742</v>
      </c>
      <c r="BB84">
        <v>2076</v>
      </c>
      <c r="BC84">
        <v>124.01</v>
      </c>
      <c r="BD84">
        <f t="shared" si="29"/>
        <v>76.260000000000005</v>
      </c>
      <c r="BE84" s="4">
        <f>BC84/GGDP!G84</f>
        <v>0.26410955403160541</v>
      </c>
      <c r="BF84">
        <f t="shared" si="30"/>
        <v>2.5970680628272254</v>
      </c>
      <c r="BH84">
        <v>173.68</v>
      </c>
      <c r="BK84" s="17">
        <v>340.47</v>
      </c>
      <c r="BL84">
        <f t="shared" si="31"/>
        <v>166.79000000000002</v>
      </c>
      <c r="BM84" s="8">
        <f>BK84/GGDP!G84</f>
        <v>0.72511394130425522</v>
      </c>
      <c r="BO84">
        <f t="shared" si="32"/>
        <v>1.9603293413173652</v>
      </c>
    </row>
    <row r="85" spans="1:67" x14ac:dyDescent="0.35">
      <c r="A85">
        <v>78</v>
      </c>
      <c r="B85">
        <v>2077</v>
      </c>
      <c r="C85">
        <v>4.3176955258199479E-2</v>
      </c>
      <c r="D85">
        <v>0.14910739948264301</v>
      </c>
      <c r="E85">
        <v>8.8621339379810316E-2</v>
      </c>
      <c r="F85">
        <f t="shared" si="24"/>
        <v>0.2809056941206528</v>
      </c>
      <c r="G85">
        <v>0.55609491265608546</v>
      </c>
      <c r="Y85">
        <f t="shared" si="33"/>
        <v>13.145080519789278</v>
      </c>
      <c r="Z85">
        <f t="shared" si="34"/>
        <v>45.395252179656907</v>
      </c>
      <c r="AA85">
        <f t="shared" si="35"/>
        <v>26.980472220721335</v>
      </c>
      <c r="AB85">
        <v>166.27</v>
      </c>
      <c r="AC85">
        <f>Y85/GGDP!$G85</f>
        <v>2.758268569106171E-2</v>
      </c>
      <c r="AD85">
        <f>Z85/GGDP!$G85</f>
        <v>9.5254112049975678E-2</v>
      </c>
      <c r="AE85">
        <f>AA85/GGDP!$G85</f>
        <v>5.6613870408798991E-2</v>
      </c>
      <c r="AF85">
        <f>AB85/GGDP!$G85</f>
        <v>0.34888893551839184</v>
      </c>
      <c r="AI85">
        <v>2077</v>
      </c>
      <c r="AJ85">
        <v>13.52</v>
      </c>
      <c r="AK85" s="5">
        <f>AJ85/GGDP!G85</f>
        <v>2.8369389596491594E-2</v>
      </c>
      <c r="AM85">
        <v>77.69</v>
      </c>
      <c r="AN85" s="4">
        <f t="shared" si="25"/>
        <v>64.17</v>
      </c>
      <c r="AO85" s="6">
        <f>AM85/GGDP!G85</f>
        <v>0.16301907379818284</v>
      </c>
      <c r="AP85" s="13">
        <f t="shared" si="26"/>
        <v>5.7463017751479288</v>
      </c>
      <c r="AQ85">
        <v>27.75</v>
      </c>
      <c r="AR85" s="6">
        <f>AQ85/GGDP!G85</f>
        <v>5.8228591812325578E-2</v>
      </c>
      <c r="AT85">
        <v>2077</v>
      </c>
      <c r="AU85">
        <v>135.41</v>
      </c>
      <c r="AV85">
        <f t="shared" si="27"/>
        <v>107.66</v>
      </c>
      <c r="AW85" s="6">
        <f>AU85/GGDP!G85</f>
        <v>0.28413454476782002</v>
      </c>
      <c r="AX85">
        <f t="shared" si="28"/>
        <v>4.8796396396396391</v>
      </c>
      <c r="AY85">
        <v>46.69</v>
      </c>
      <c r="AZ85" s="8">
        <f>AY85/GGDP!G85</f>
        <v>9.7970917179008327E-2</v>
      </c>
      <c r="BB85">
        <v>2077</v>
      </c>
      <c r="BC85">
        <v>123.18</v>
      </c>
      <c r="BD85">
        <f t="shared" si="29"/>
        <v>76.490000000000009</v>
      </c>
      <c r="BE85" s="4">
        <f>BC85/GGDP!G85</f>
        <v>0.25847199781773927</v>
      </c>
      <c r="BF85">
        <f t="shared" si="30"/>
        <v>2.6382523024202187</v>
      </c>
      <c r="BH85">
        <v>174.13</v>
      </c>
      <c r="BK85" s="17">
        <v>346.31</v>
      </c>
      <c r="BL85">
        <f t="shared" si="31"/>
        <v>172.18</v>
      </c>
      <c r="BM85" s="8">
        <f>BK85/GGDP!G85</f>
        <v>0.72667184254149442</v>
      </c>
      <c r="BO85">
        <f t="shared" si="32"/>
        <v>1.988801470165968</v>
      </c>
    </row>
    <row r="86" spans="1:67" x14ac:dyDescent="0.35">
      <c r="A86">
        <v>79</v>
      </c>
      <c r="B86">
        <v>2078</v>
      </c>
      <c r="C86">
        <v>4.2560697905641612E-2</v>
      </c>
      <c r="D86">
        <v>0.14650886814843322</v>
      </c>
      <c r="E86">
        <v>8.7879662593412219E-2</v>
      </c>
      <c r="F86">
        <f t="shared" si="24"/>
        <v>0.27694922864748706</v>
      </c>
      <c r="G86">
        <v>0.55992815677218644</v>
      </c>
      <c r="Y86">
        <f t="shared" si="33"/>
        <v>12.902013202485483</v>
      </c>
      <c r="Z86">
        <f t="shared" si="34"/>
        <v>44.413260217749574</v>
      </c>
      <c r="AA86">
        <f t="shared" si="35"/>
        <v>26.64017797649602</v>
      </c>
      <c r="AB86">
        <v>168.63</v>
      </c>
      <c r="AC86">
        <f>Y86/GGDP!$G86</f>
        <v>2.6677997606561935E-2</v>
      </c>
      <c r="AD86">
        <f>Z86/GGDP!$G86</f>
        <v>9.1835036222136332E-2</v>
      </c>
      <c r="AE86">
        <f>AA86/GGDP!$G86</f>
        <v>5.5084938539547622E-2</v>
      </c>
      <c r="AF86">
        <f>AB86/GGDP!$G86</f>
        <v>0.34868285017162232</v>
      </c>
      <c r="AI86">
        <v>2078</v>
      </c>
      <c r="AJ86">
        <v>13.27</v>
      </c>
      <c r="AK86" s="5">
        <f>AJ86/GGDP!G86</f>
        <v>2.7438898308589386E-2</v>
      </c>
      <c r="AM86">
        <v>77.67</v>
      </c>
      <c r="AN86" s="4">
        <f t="shared" si="25"/>
        <v>64.400000000000006</v>
      </c>
      <c r="AO86" s="6">
        <f>AM86/GGDP!G86</f>
        <v>0.16060129854017619</v>
      </c>
      <c r="AP86" s="13">
        <f t="shared" si="26"/>
        <v>5.8530519969856822</v>
      </c>
      <c r="AQ86">
        <v>27.4</v>
      </c>
      <c r="AR86" s="6">
        <f>AQ86/GGDP!G86</f>
        <v>5.6656052272445308E-2</v>
      </c>
      <c r="AT86">
        <v>2078</v>
      </c>
      <c r="AU86">
        <v>135.30000000000001</v>
      </c>
      <c r="AV86">
        <f t="shared" si="27"/>
        <v>107.9</v>
      </c>
      <c r="AW86" s="6">
        <f>AU86/GGDP!G86</f>
        <v>0.27976510483437411</v>
      </c>
      <c r="AX86">
        <f t="shared" si="28"/>
        <v>4.9379562043795628</v>
      </c>
      <c r="AY86">
        <v>45.68</v>
      </c>
      <c r="AZ86" s="8">
        <f>AY86/GGDP!G86</f>
        <v>9.4454323642529259E-2</v>
      </c>
      <c r="BB86">
        <v>2078</v>
      </c>
      <c r="BC86">
        <v>122.39</v>
      </c>
      <c r="BD86">
        <f t="shared" si="29"/>
        <v>76.710000000000008</v>
      </c>
      <c r="BE86" s="4">
        <f>BC86/GGDP!G86</f>
        <v>0.25307059261403581</v>
      </c>
      <c r="BF86">
        <f t="shared" si="30"/>
        <v>2.679290718038529</v>
      </c>
      <c r="BH86">
        <v>174.58</v>
      </c>
      <c r="BK86" s="17">
        <v>352.2</v>
      </c>
      <c r="BL86">
        <f t="shared" si="31"/>
        <v>177.61999999999998</v>
      </c>
      <c r="BM86" s="8">
        <f>BK86/GGDP!G86</f>
        <v>0.7282577230056656</v>
      </c>
      <c r="BO86">
        <f t="shared" si="32"/>
        <v>2.0174132203001487</v>
      </c>
    </row>
    <row r="87" spans="1:67" x14ac:dyDescent="0.35">
      <c r="A87">
        <v>80</v>
      </c>
      <c r="B87">
        <v>2079</v>
      </c>
      <c r="C87">
        <v>4.1900161030595816E-2</v>
      </c>
      <c r="D87">
        <v>0.14399355877616749</v>
      </c>
      <c r="E87">
        <v>8.7181964573268919E-2</v>
      </c>
      <c r="F87">
        <f t="shared" si="24"/>
        <v>0.27307568438003221</v>
      </c>
      <c r="G87">
        <v>0.56367149758454105</v>
      </c>
      <c r="Y87">
        <f t="shared" si="33"/>
        <v>12.649223192489535</v>
      </c>
      <c r="Z87">
        <f t="shared" si="34"/>
        <v>43.470159026610844</v>
      </c>
      <c r="AA87">
        <f t="shared" si="35"/>
        <v>26.319329117655013</v>
      </c>
      <c r="AB87">
        <v>170.98</v>
      </c>
      <c r="AC87">
        <f>Y87/GGDP!$G87</f>
        <v>2.5777915615425993E-2</v>
      </c>
      <c r="AD87">
        <f>Z87/GGDP!$G87</f>
        <v>8.8588055892828296E-2</v>
      </c>
      <c r="AE87">
        <f>AA87/GGDP!$G87</f>
        <v>5.363629329051358E-2</v>
      </c>
      <c r="AF87">
        <f>AB87/GGDP!$G87</f>
        <v>0.34844100264927652</v>
      </c>
      <c r="AI87">
        <v>2079</v>
      </c>
      <c r="AJ87">
        <v>13.01</v>
      </c>
      <c r="AK87" s="5">
        <f>AJ87/GGDP!G87</f>
        <v>2.6513144487466885E-2</v>
      </c>
      <c r="AM87">
        <v>77.66</v>
      </c>
      <c r="AN87" s="4">
        <f t="shared" si="25"/>
        <v>64.649999999999991</v>
      </c>
      <c r="AO87" s="6">
        <f>AM87/GGDP!G87</f>
        <v>0.15826370491135114</v>
      </c>
      <c r="AP87" s="13">
        <f t="shared" si="26"/>
        <v>5.9692544196771715</v>
      </c>
      <c r="AQ87">
        <v>27.07</v>
      </c>
      <c r="AR87" s="6">
        <f>AQ87/GGDP!G87</f>
        <v>5.5166089260240476E-2</v>
      </c>
      <c r="AT87">
        <v>2079</v>
      </c>
      <c r="AU87">
        <v>135.19999999999999</v>
      </c>
      <c r="AV87">
        <f t="shared" si="27"/>
        <v>108.13</v>
      </c>
      <c r="AW87" s="6">
        <f>AU87/GGDP!G87</f>
        <v>0.27552476054615854</v>
      </c>
      <c r="AX87">
        <f t="shared" si="28"/>
        <v>4.9944588104913183</v>
      </c>
      <c r="AY87">
        <v>44.71</v>
      </c>
      <c r="AZ87" s="8">
        <f>AY87/GGDP!G87</f>
        <v>9.1114734053393112E-2</v>
      </c>
      <c r="BB87">
        <v>2079</v>
      </c>
      <c r="BC87">
        <v>121.65</v>
      </c>
      <c r="BD87">
        <f t="shared" si="29"/>
        <v>76.94</v>
      </c>
      <c r="BE87" s="4">
        <f>BC87/GGDP!G87</f>
        <v>0.24791114734053396</v>
      </c>
      <c r="BF87">
        <f t="shared" si="30"/>
        <v>2.7208678148065308</v>
      </c>
      <c r="BH87">
        <v>175.02</v>
      </c>
      <c r="BK87" s="17">
        <v>358.07</v>
      </c>
      <c r="BL87">
        <f t="shared" si="31"/>
        <v>183.04999999999998</v>
      </c>
      <c r="BM87" s="8">
        <f>BK87/GGDP!G87</f>
        <v>0.72971265539025887</v>
      </c>
      <c r="BO87">
        <f t="shared" si="32"/>
        <v>2.0458804708033367</v>
      </c>
    </row>
    <row r="88" spans="1:67" x14ac:dyDescent="0.35">
      <c r="A88">
        <v>81</v>
      </c>
      <c r="B88">
        <v>2080</v>
      </c>
      <c r="C88">
        <v>4.1289446456285565E-2</v>
      </c>
      <c r="D88">
        <v>0.14158691153647182</v>
      </c>
      <c r="E88">
        <v>8.6491205380237982E-2</v>
      </c>
      <c r="F88">
        <f t="shared" si="24"/>
        <v>0.26936756337299539</v>
      </c>
      <c r="G88">
        <v>0.56728530781169173</v>
      </c>
      <c r="Y88">
        <f t="shared" si="33"/>
        <v>12.41587856787789</v>
      </c>
      <c r="Z88">
        <f t="shared" si="34"/>
        <v>42.575671298932875</v>
      </c>
      <c r="AA88">
        <f t="shared" si="35"/>
        <v>26.008202951506153</v>
      </c>
      <c r="AB88">
        <v>173.3</v>
      </c>
      <c r="AC88">
        <f>Y88/GGDP!$G88</f>
        <v>2.4940998710106042E-2</v>
      </c>
      <c r="AD88">
        <f>Z88/GGDP!$G88</f>
        <v>8.5525946242407488E-2</v>
      </c>
      <c r="AE88">
        <f>AA88/GGDP!$G88</f>
        <v>5.2245240054450803E-2</v>
      </c>
      <c r="AF88">
        <f>AB88/GGDP!$G88</f>
        <v>0.34812478656515539</v>
      </c>
      <c r="AI88">
        <v>2080</v>
      </c>
      <c r="AJ88">
        <v>12.77</v>
      </c>
      <c r="AK88" s="5">
        <f>AJ88/GGDP!G88</f>
        <v>2.5652357325083867E-2</v>
      </c>
      <c r="AM88">
        <v>77.67</v>
      </c>
      <c r="AN88" s="4">
        <f t="shared" si="25"/>
        <v>64.900000000000006</v>
      </c>
      <c r="AO88" s="6">
        <f>AM88/GGDP!G88</f>
        <v>0.1560233824149776</v>
      </c>
      <c r="AP88" s="13">
        <f t="shared" si="26"/>
        <v>6.082223962411903</v>
      </c>
      <c r="AQ88">
        <v>26.75</v>
      </c>
      <c r="AR88" s="6">
        <f>AQ88/GGDP!G88</f>
        <v>5.3735360880657279E-2</v>
      </c>
      <c r="AT88">
        <v>2080</v>
      </c>
      <c r="AU88">
        <v>135.1</v>
      </c>
      <c r="AV88">
        <f t="shared" si="27"/>
        <v>108.35</v>
      </c>
      <c r="AW88" s="6">
        <f>AU88/GGDP!G88</f>
        <v>0.27138868242903919</v>
      </c>
      <c r="AX88">
        <f t="shared" si="28"/>
        <v>5.0504672897196263</v>
      </c>
      <c r="AY88">
        <v>43.79</v>
      </c>
      <c r="AZ88" s="8">
        <f>AY88/GGDP!G88</f>
        <v>8.7965287961270358E-2</v>
      </c>
      <c r="BB88">
        <v>2080</v>
      </c>
      <c r="BC88">
        <v>120.95</v>
      </c>
      <c r="BD88">
        <f t="shared" si="29"/>
        <v>77.16</v>
      </c>
      <c r="BE88" s="4">
        <f>BC88/GGDP!G88</f>
        <v>0.24296418312207468</v>
      </c>
      <c r="BF88">
        <f t="shared" si="30"/>
        <v>2.7620461292532541</v>
      </c>
      <c r="BH88">
        <v>175.45</v>
      </c>
      <c r="BK88" s="17">
        <v>363.88</v>
      </c>
      <c r="BL88">
        <f t="shared" si="31"/>
        <v>188.43</v>
      </c>
      <c r="BM88" s="8">
        <f>BK88/GGDP!G88</f>
        <v>0.73096161185994657</v>
      </c>
      <c r="BO88">
        <f t="shared" si="32"/>
        <v>2.0739811912225705</v>
      </c>
    </row>
    <row r="89" spans="1:67" x14ac:dyDescent="0.35">
      <c r="A89">
        <v>82</v>
      </c>
      <c r="B89">
        <v>2081</v>
      </c>
      <c r="C89">
        <v>4.066333484779646E-2</v>
      </c>
      <c r="D89">
        <v>0.13925488414357112</v>
      </c>
      <c r="E89">
        <v>8.587005906406181E-2</v>
      </c>
      <c r="F89">
        <f t="shared" si="24"/>
        <v>0.26578827805542937</v>
      </c>
      <c r="G89">
        <v>0.57077951580450459</v>
      </c>
      <c r="Y89">
        <f t="shared" si="33"/>
        <v>12.182533943266247</v>
      </c>
      <c r="Z89">
        <f t="shared" si="34"/>
        <v>41.720074342023516</v>
      </c>
      <c r="AA89">
        <f t="shared" si="35"/>
        <v>25.726244863433752</v>
      </c>
      <c r="AB89">
        <v>175.6</v>
      </c>
      <c r="AC89">
        <f>Y89/GGDP!$G89</f>
        <v>2.4126696128780146E-2</v>
      </c>
      <c r="AD89">
        <f>Z89/GGDP!$G89</f>
        <v>8.2623825290180059E-2</v>
      </c>
      <c r="AE89">
        <f>AA89/GGDP!$G89</f>
        <v>5.0949112495412827E-2</v>
      </c>
      <c r="AF89">
        <f>AB89/GGDP!$G89</f>
        <v>0.34776409078306331</v>
      </c>
      <c r="AI89">
        <v>2081</v>
      </c>
      <c r="AJ89">
        <v>12.53</v>
      </c>
      <c r="AK89" s="5">
        <f>AJ89/GGDP!G89</f>
        <v>2.4814829484691249E-2</v>
      </c>
      <c r="AM89">
        <v>77.69</v>
      </c>
      <c r="AN89" s="4">
        <f t="shared" si="25"/>
        <v>65.16</v>
      </c>
      <c r="AO89" s="6">
        <f>AM89/GGDP!G89</f>
        <v>0.15385986453836098</v>
      </c>
      <c r="AP89" s="13">
        <f t="shared" si="26"/>
        <v>6.2003192338387869</v>
      </c>
      <c r="AQ89">
        <v>26.46</v>
      </c>
      <c r="AR89" s="6">
        <f>AQ89/GGDP!G89</f>
        <v>5.2402265615716724E-2</v>
      </c>
      <c r="AT89">
        <v>2081</v>
      </c>
      <c r="AU89">
        <v>135.01</v>
      </c>
      <c r="AV89">
        <f t="shared" si="27"/>
        <v>108.54999999999998</v>
      </c>
      <c r="AW89" s="6">
        <f>AU89/GGDP!G89</f>
        <v>0.26737830237255911</v>
      </c>
      <c r="AX89">
        <f t="shared" si="28"/>
        <v>5.1024187452758873</v>
      </c>
      <c r="AY89">
        <v>42.91</v>
      </c>
      <c r="AZ89" s="8">
        <f>AY89/GGDP!G89</f>
        <v>8.4980393710143778E-2</v>
      </c>
      <c r="BB89">
        <v>2081</v>
      </c>
      <c r="BC89">
        <v>120.28</v>
      </c>
      <c r="BD89">
        <f t="shared" si="29"/>
        <v>77.37</v>
      </c>
      <c r="BE89" s="4">
        <f>BC89/GGDP!G89</f>
        <v>0.23820651958648553</v>
      </c>
      <c r="BF89">
        <f t="shared" si="30"/>
        <v>2.8030762060125847</v>
      </c>
      <c r="BH89">
        <v>175.88</v>
      </c>
      <c r="BK89" s="17">
        <v>369.63</v>
      </c>
      <c r="BL89">
        <f t="shared" si="31"/>
        <v>193.75</v>
      </c>
      <c r="BM89" s="8">
        <f>BK89/GGDP!G89</f>
        <v>0.73202756763179788</v>
      </c>
      <c r="BO89">
        <f t="shared" si="32"/>
        <v>2.1016033659313167</v>
      </c>
    </row>
    <row r="90" spans="1:67" x14ac:dyDescent="0.35">
      <c r="A90">
        <v>83</v>
      </c>
      <c r="B90">
        <v>2082</v>
      </c>
      <c r="C90">
        <v>4.0057317788054443E-2</v>
      </c>
      <c r="D90">
        <v>0.13694391975509668</v>
      </c>
      <c r="E90">
        <v>8.5260209730997183E-2</v>
      </c>
      <c r="F90">
        <f t="shared" si="24"/>
        <v>0.2622614472741483</v>
      </c>
      <c r="G90">
        <v>0.57418745522047798</v>
      </c>
      <c r="Y90">
        <f t="shared" si="33"/>
        <v>11.958912011346756</v>
      </c>
      <c r="Z90">
        <f t="shared" si="34"/>
        <v>40.883922770498458</v>
      </c>
      <c r="AA90">
        <f t="shared" si="35"/>
        <v>25.454009468053499</v>
      </c>
      <c r="AB90">
        <v>177.88</v>
      </c>
      <c r="AC90">
        <f>Y90/GGDP!$G90</f>
        <v>2.3353144977146117E-2</v>
      </c>
      <c r="AD90">
        <f>Z90/GGDP!$G90</f>
        <v>7.9837377747072696E-2</v>
      </c>
      <c r="AE90">
        <f>AA90/GGDP!$G90</f>
        <v>4.9706124837535393E-2</v>
      </c>
      <c r="AF90">
        <f>AB90/GGDP!$G90</f>
        <v>0.3473608154816536</v>
      </c>
      <c r="AI90">
        <v>2082</v>
      </c>
      <c r="AJ90">
        <v>12.3</v>
      </c>
      <c r="AK90" s="5">
        <f>AJ90/GGDP!G90</f>
        <v>2.4019215372297838E-2</v>
      </c>
      <c r="AM90">
        <v>77.72</v>
      </c>
      <c r="AN90" s="4">
        <f t="shared" si="25"/>
        <v>65.42</v>
      </c>
      <c r="AO90" s="6">
        <f>AM90/GGDP!G90</f>
        <v>0.15177019664512095</v>
      </c>
      <c r="AP90" s="13">
        <f t="shared" si="26"/>
        <v>6.3186991869918696</v>
      </c>
      <c r="AQ90">
        <v>26.18</v>
      </c>
      <c r="AR90" s="6">
        <f>AQ90/GGDP!G90</f>
        <v>5.1123825889980275E-2</v>
      </c>
      <c r="AT90">
        <v>2082</v>
      </c>
      <c r="AU90">
        <v>134.91</v>
      </c>
      <c r="AV90">
        <f t="shared" si="27"/>
        <v>108.72999999999999</v>
      </c>
      <c r="AW90" s="6">
        <f>AU90/GGDP!G90</f>
        <v>0.263449784217618</v>
      </c>
      <c r="AX90">
        <f t="shared" si="28"/>
        <v>5.1531703590527123</v>
      </c>
      <c r="AY90">
        <v>42.05</v>
      </c>
      <c r="AZ90" s="8">
        <f>AY90/GGDP!G90</f>
        <v>8.2114472065457231E-2</v>
      </c>
      <c r="BB90">
        <v>2082</v>
      </c>
      <c r="BC90">
        <v>119.65</v>
      </c>
      <c r="BD90">
        <f t="shared" si="29"/>
        <v>77.600000000000009</v>
      </c>
      <c r="BE90" s="4">
        <f>BC90/GGDP!G90</f>
        <v>0.23365033490206799</v>
      </c>
      <c r="BF90">
        <f t="shared" si="30"/>
        <v>2.8454221165279434</v>
      </c>
      <c r="BH90">
        <v>176.31</v>
      </c>
      <c r="BK90" s="17">
        <v>375.34</v>
      </c>
      <c r="BL90">
        <f t="shared" si="31"/>
        <v>199.02999999999997</v>
      </c>
      <c r="BM90" s="8">
        <f>BK90/GGDP!G90</f>
        <v>0.73295709738522519</v>
      </c>
      <c r="BO90">
        <f t="shared" si="32"/>
        <v>2.1288639328455559</v>
      </c>
    </row>
    <row r="91" spans="1:67" x14ac:dyDescent="0.35">
      <c r="A91">
        <v>84</v>
      </c>
      <c r="B91">
        <v>2083</v>
      </c>
      <c r="C91">
        <v>3.9436711755864863E-2</v>
      </c>
      <c r="D91">
        <v>0.1347121479448474</v>
      </c>
      <c r="E91">
        <v>8.4689276612428935E-2</v>
      </c>
      <c r="F91">
        <f t="shared" si="24"/>
        <v>0.25883813631314118</v>
      </c>
      <c r="G91">
        <v>0.57750114356662097</v>
      </c>
      <c r="Y91">
        <f t="shared" si="33"/>
        <v>11.735290079427262</v>
      </c>
      <c r="Z91">
        <f t="shared" si="34"/>
        <v>40.086661969742003</v>
      </c>
      <c r="AA91">
        <f t="shared" si="35"/>
        <v>25.201219458057555</v>
      </c>
      <c r="AB91">
        <v>180.14</v>
      </c>
      <c r="AC91">
        <f>Y91/GGDP!$G91</f>
        <v>2.259872148400174E-2</v>
      </c>
      <c r="AD91">
        <f>Z91/GGDP!$G91</f>
        <v>7.7195135607737497E-2</v>
      </c>
      <c r="AE91">
        <f>AA91/GGDP!$G91</f>
        <v>4.8530145887765136E-2</v>
      </c>
      <c r="AF91">
        <f>AB91/GGDP!$G91</f>
        <v>0.34689672437366403</v>
      </c>
      <c r="AI91">
        <v>2083</v>
      </c>
      <c r="AJ91">
        <v>12.07</v>
      </c>
      <c r="AK91" s="5">
        <f>AJ91/GGDP!G91</f>
        <v>2.324327447091221E-2</v>
      </c>
      <c r="AM91">
        <v>77.77</v>
      </c>
      <c r="AN91" s="4">
        <f t="shared" si="25"/>
        <v>65.699999999999989</v>
      </c>
      <c r="AO91" s="6">
        <f>AM91/GGDP!G91</f>
        <v>0.14976217527778313</v>
      </c>
      <c r="AP91" s="13">
        <f t="shared" si="26"/>
        <v>6.4432477216238606</v>
      </c>
      <c r="AQ91">
        <v>25.92</v>
      </c>
      <c r="AR91" s="6">
        <f>AQ91/GGDP!G91</f>
        <v>4.9914306071751818E-2</v>
      </c>
      <c r="AT91">
        <v>2083</v>
      </c>
      <c r="AU91">
        <v>134.82</v>
      </c>
      <c r="AV91">
        <f t="shared" si="27"/>
        <v>108.89999999999999</v>
      </c>
      <c r="AW91" s="6">
        <f>AU91/GGDP!G91</f>
        <v>0.25962371699820908</v>
      </c>
      <c r="AX91">
        <f t="shared" si="28"/>
        <v>5.2013888888888884</v>
      </c>
      <c r="AY91">
        <v>41.23</v>
      </c>
      <c r="AZ91" s="8">
        <f>AY91/GGDP!G91</f>
        <v>7.9396868801632992E-2</v>
      </c>
      <c r="BB91">
        <v>2083</v>
      </c>
      <c r="BC91">
        <v>119.06</v>
      </c>
      <c r="BD91">
        <f t="shared" si="29"/>
        <v>77.830000000000013</v>
      </c>
      <c r="BE91" s="4">
        <f>BC91/GGDP!G91</f>
        <v>0.22927458645458224</v>
      </c>
      <c r="BF91">
        <f t="shared" si="30"/>
        <v>2.8877031287897164</v>
      </c>
      <c r="BH91">
        <v>176.75</v>
      </c>
      <c r="BK91" s="17">
        <v>381.05</v>
      </c>
      <c r="BL91">
        <f t="shared" si="31"/>
        <v>204.3</v>
      </c>
      <c r="BM91" s="8">
        <f>BK91/GGDP!G91</f>
        <v>0.73379036761732375</v>
      </c>
      <c r="BO91">
        <f t="shared" si="32"/>
        <v>2.1558698727015559</v>
      </c>
    </row>
    <row r="92" spans="1:67" x14ac:dyDescent="0.35">
      <c r="A92">
        <v>85</v>
      </c>
      <c r="B92">
        <v>2084</v>
      </c>
      <c r="C92">
        <v>3.8868678923737424E-2</v>
      </c>
      <c r="D92">
        <v>0.1325009012552027</v>
      </c>
      <c r="E92">
        <v>8.4160849473994687E-2</v>
      </c>
      <c r="F92">
        <f t="shared" si="24"/>
        <v>0.25553042965293482</v>
      </c>
      <c r="G92">
        <v>0.58067053387080925</v>
      </c>
      <c r="Y92">
        <f t="shared" si="33"/>
        <v>11.531113532892073</v>
      </c>
      <c r="Z92">
        <f t="shared" si="34"/>
        <v>39.308846554369858</v>
      </c>
      <c r="AA92">
        <f t="shared" si="35"/>
        <v>24.967874833445908</v>
      </c>
      <c r="AB92">
        <v>182.38</v>
      </c>
      <c r="AC92">
        <f>Y92/GGDP!$G92</f>
        <v>2.1900618272605168E-2</v>
      </c>
      <c r="AD92">
        <f>Z92/GGDP!$G92</f>
        <v>7.4657841210912901E-2</v>
      </c>
      <c r="AE92">
        <f>AA92/GGDP!$G92</f>
        <v>4.7420563005101245E-2</v>
      </c>
      <c r="AF92">
        <f>AB92/GGDP!$G92</f>
        <v>0.34638760161057508</v>
      </c>
      <c r="AI92">
        <v>2084</v>
      </c>
      <c r="AJ92">
        <v>11.86</v>
      </c>
      <c r="AK92" s="5">
        <f>AJ92/GGDP!G92</f>
        <v>2.252526019904277E-2</v>
      </c>
      <c r="AM92">
        <v>77.819999999999993</v>
      </c>
      <c r="AN92" s="4">
        <f t="shared" si="25"/>
        <v>65.959999999999994</v>
      </c>
      <c r="AO92" s="6">
        <f>AM92/GGDP!G92</f>
        <v>0.14780065334650155</v>
      </c>
      <c r="AP92" s="13">
        <f t="shared" si="26"/>
        <v>6.5615514333895444</v>
      </c>
      <c r="AQ92">
        <v>25.68</v>
      </c>
      <c r="AR92" s="6">
        <f>AQ92/GGDP!G92</f>
        <v>4.877307604649396E-2</v>
      </c>
      <c r="AT92">
        <v>2084</v>
      </c>
      <c r="AU92">
        <v>134.72999999999999</v>
      </c>
      <c r="AV92">
        <f t="shared" si="27"/>
        <v>109.04999999999998</v>
      </c>
      <c r="AW92" s="6">
        <f>AU92/GGDP!G92</f>
        <v>0.25588771556636025</v>
      </c>
      <c r="AX92">
        <f t="shared" si="28"/>
        <v>5.246495327102803</v>
      </c>
      <c r="AY92">
        <v>40.43</v>
      </c>
      <c r="AZ92" s="8">
        <f>AY92/GGDP!G92</f>
        <v>7.6787206563853225E-2</v>
      </c>
      <c r="BB92">
        <v>2084</v>
      </c>
      <c r="BC92">
        <v>118.5</v>
      </c>
      <c r="BD92">
        <f t="shared" si="29"/>
        <v>78.069999999999993</v>
      </c>
      <c r="BE92" s="4">
        <f>BC92/GGDP!G92</f>
        <v>0.22506267568183547</v>
      </c>
      <c r="BF92">
        <f t="shared" si="30"/>
        <v>2.9309918377442492</v>
      </c>
      <c r="BH92">
        <v>177.18</v>
      </c>
      <c r="BK92" s="17">
        <v>386.76</v>
      </c>
      <c r="BL92">
        <f t="shared" si="31"/>
        <v>209.57999999999998</v>
      </c>
      <c r="BM92" s="8">
        <f>BK92/GGDP!G92</f>
        <v>0.73455899111144873</v>
      </c>
      <c r="BO92">
        <f t="shared" si="32"/>
        <v>2.1828648831696578</v>
      </c>
    </row>
    <row r="93" spans="1:67" x14ac:dyDescent="0.35">
      <c r="A93">
        <v>86</v>
      </c>
      <c r="B93">
        <v>2085</v>
      </c>
      <c r="C93">
        <v>3.8285845739261894E-2</v>
      </c>
      <c r="D93">
        <v>0.13036905583489436</v>
      </c>
      <c r="E93">
        <v>8.3637319662164394E-2</v>
      </c>
      <c r="F93">
        <f t="shared" si="24"/>
        <v>0.25229222123632067</v>
      </c>
      <c r="G93">
        <v>0.58378520490321739</v>
      </c>
      <c r="Y93">
        <f t="shared" si="33"/>
        <v>11.326936986356886</v>
      </c>
      <c r="Z93">
        <f t="shared" si="34"/>
        <v>38.569921909766322</v>
      </c>
      <c r="AA93">
        <f t="shared" si="35"/>
        <v>24.744252901526416</v>
      </c>
      <c r="AB93">
        <v>184.61</v>
      </c>
      <c r="AC93">
        <f>Y93/GGDP!$G93</f>
        <v>2.1219439839559547E-2</v>
      </c>
      <c r="AD93">
        <f>Z93/GGDP!$G93</f>
        <v>7.2255380123204052E-2</v>
      </c>
      <c r="AE93">
        <f>AA93/GGDP!$G93</f>
        <v>4.6354913640926219E-2</v>
      </c>
      <c r="AF93">
        <f>AB93/GGDP!$G93</f>
        <v>0.3458411390033721</v>
      </c>
      <c r="AI93">
        <v>2085</v>
      </c>
      <c r="AJ93">
        <v>11.65</v>
      </c>
      <c r="AK93" s="5">
        <f>AJ93/GGDP!G93</f>
        <v>2.1824653428250282E-2</v>
      </c>
      <c r="AM93">
        <v>77.89</v>
      </c>
      <c r="AN93" s="4">
        <f t="shared" si="25"/>
        <v>66.239999999999995</v>
      </c>
      <c r="AO93" s="6">
        <f>AM93/GGDP!G93</f>
        <v>0.14591607343574373</v>
      </c>
      <c r="AP93" s="13">
        <f t="shared" si="26"/>
        <v>6.6858369098712442</v>
      </c>
      <c r="AQ93">
        <v>25.45</v>
      </c>
      <c r="AR93" s="6">
        <f>AQ93/GGDP!G93</f>
        <v>4.7677032596478083E-2</v>
      </c>
      <c r="AT93">
        <v>2085</v>
      </c>
      <c r="AU93">
        <v>134.63999999999999</v>
      </c>
      <c r="AV93">
        <f t="shared" si="27"/>
        <v>109.18999999999998</v>
      </c>
      <c r="AW93" s="6">
        <f>AU93/GGDP!G93</f>
        <v>0.25222929936305732</v>
      </c>
      <c r="AX93">
        <f t="shared" si="28"/>
        <v>5.2903732809430251</v>
      </c>
      <c r="AY93">
        <v>39.67</v>
      </c>
      <c r="AZ93" s="8">
        <f>AY93/GGDP!G93</f>
        <v>7.4316223304608478E-2</v>
      </c>
      <c r="BB93">
        <v>2085</v>
      </c>
      <c r="BC93">
        <v>117.97</v>
      </c>
      <c r="BD93">
        <f t="shared" si="29"/>
        <v>78.3</v>
      </c>
      <c r="BE93" s="4">
        <f>BC93/GGDP!G93</f>
        <v>0.22100037467216188</v>
      </c>
      <c r="BF93">
        <f t="shared" si="30"/>
        <v>2.9737837156541467</v>
      </c>
      <c r="BH93">
        <v>177.64</v>
      </c>
      <c r="BK93" s="17">
        <v>392.49</v>
      </c>
      <c r="BL93">
        <f t="shared" si="31"/>
        <v>214.85000000000002</v>
      </c>
      <c r="BM93" s="8">
        <f>BK93/GGDP!G93</f>
        <v>0.73527538403896597</v>
      </c>
      <c r="BO93">
        <f t="shared" si="32"/>
        <v>2.2094685881558211</v>
      </c>
    </row>
    <row r="94" spans="1:67" x14ac:dyDescent="0.35">
      <c r="A94">
        <v>87</v>
      </c>
      <c r="B94">
        <v>2086</v>
      </c>
      <c r="C94">
        <v>3.7722795110862184E-2</v>
      </c>
      <c r="D94">
        <v>0.12832339472210325</v>
      </c>
      <c r="E94">
        <v>8.3121931934240431E-2</v>
      </c>
      <c r="F94">
        <f t="shared" si="24"/>
        <v>0.24916812176720587</v>
      </c>
      <c r="G94">
        <v>0.58676242875498297</v>
      </c>
      <c r="Y94">
        <f t="shared" si="33"/>
        <v>11.132483132513848</v>
      </c>
      <c r="Z94">
        <f t="shared" si="34"/>
        <v>37.869888035931396</v>
      </c>
      <c r="AA94">
        <f t="shared" si="35"/>
        <v>24.530353662299074</v>
      </c>
      <c r="AB94">
        <v>186.82</v>
      </c>
      <c r="AC94">
        <f>Y94/GGDP!$G94</f>
        <v>2.0573039496810039E-2</v>
      </c>
      <c r="AD94">
        <f>Z94/GGDP!$G94</f>
        <v>6.9984269729323242E-2</v>
      </c>
      <c r="AE94">
        <f>AA94/GGDP!$G94</f>
        <v>4.5332557773320285E-2</v>
      </c>
      <c r="AF94">
        <f>AB94/GGDP!$G94</f>
        <v>0.34524689532820813</v>
      </c>
      <c r="AI94">
        <v>2086</v>
      </c>
      <c r="AJ94">
        <v>11.45</v>
      </c>
      <c r="AK94" s="5">
        <f>AJ94/GGDP!G94</f>
        <v>2.1159816676522766E-2</v>
      </c>
      <c r="AM94">
        <v>77.959999999999994</v>
      </c>
      <c r="AN94" s="4">
        <f t="shared" si="25"/>
        <v>66.509999999999991</v>
      </c>
      <c r="AO94" s="6">
        <f>AM94/GGDP!G94</f>
        <v>0.14407155529272619</v>
      </c>
      <c r="AP94" s="13">
        <f t="shared" si="26"/>
        <v>6.8087336244541481</v>
      </c>
      <c r="AQ94">
        <v>25.23</v>
      </c>
      <c r="AR94" s="6">
        <f>AQ94/GGDP!G94</f>
        <v>4.6625517445298643E-2</v>
      </c>
      <c r="AT94">
        <v>2086</v>
      </c>
      <c r="AU94">
        <v>134.54</v>
      </c>
      <c r="AV94">
        <f t="shared" si="27"/>
        <v>109.30999999999999</v>
      </c>
      <c r="AW94" s="6">
        <f>AU94/GGDP!G94</f>
        <v>0.24863246599645178</v>
      </c>
      <c r="AX94">
        <f t="shared" si="28"/>
        <v>5.3325406262386048</v>
      </c>
      <c r="AY94">
        <v>38.950000000000003</v>
      </c>
      <c r="AZ94" s="8">
        <f>AY94/GGDP!G94</f>
        <v>7.1980337078651688E-2</v>
      </c>
      <c r="BB94">
        <v>2086</v>
      </c>
      <c r="BC94">
        <v>117.47</v>
      </c>
      <c r="BD94">
        <f t="shared" si="29"/>
        <v>78.52</v>
      </c>
      <c r="BE94" s="4">
        <f>BC94/GGDP!G94</f>
        <v>0.2170867829686576</v>
      </c>
      <c r="BF94">
        <f t="shared" si="30"/>
        <v>3.01591784338896</v>
      </c>
      <c r="BH94">
        <v>178.1</v>
      </c>
      <c r="BK94" s="17">
        <v>398.26</v>
      </c>
      <c r="BL94">
        <f t="shared" si="31"/>
        <v>220.16</v>
      </c>
      <c r="BM94" s="8">
        <f>BK94/GGDP!G94</f>
        <v>0.73599201655824953</v>
      </c>
      <c r="BO94">
        <f t="shared" si="32"/>
        <v>2.236159460976979</v>
      </c>
    </row>
    <row r="95" spans="1:67" x14ac:dyDescent="0.35">
      <c r="A95">
        <v>88</v>
      </c>
      <c r="B95">
        <v>2087</v>
      </c>
      <c r="C95">
        <v>3.7210684452075149E-2</v>
      </c>
      <c r="D95">
        <v>0.12632482583286558</v>
      </c>
      <c r="E95">
        <v>8.2609700531581204E-2</v>
      </c>
      <c r="F95">
        <f t="shared" si="24"/>
        <v>0.24614521081652194</v>
      </c>
      <c r="G95">
        <v>0.58965892957374455</v>
      </c>
      <c r="Y95">
        <f t="shared" si="33"/>
        <v>10.957474664055116</v>
      </c>
      <c r="Z95">
        <f t="shared" si="34"/>
        <v>37.199022240172908</v>
      </c>
      <c r="AA95">
        <f t="shared" si="35"/>
        <v>24.326177115763887</v>
      </c>
      <c r="AB95">
        <v>189.02</v>
      </c>
      <c r="AC95">
        <f>Y95/GGDP!$G95</f>
        <v>1.9977528604085974E-2</v>
      </c>
      <c r="AD95">
        <f>Z95/GGDP!$G95</f>
        <v>6.7820784773054948E-2</v>
      </c>
      <c r="AE95">
        <f>AA95/GGDP!$G95</f>
        <v>4.4351177078458835E-2</v>
      </c>
      <c r="AF95">
        <f>AB95/GGDP!$G95</f>
        <v>0.34461886269576475</v>
      </c>
      <c r="AI95">
        <v>2087</v>
      </c>
      <c r="AJ95">
        <v>11.27</v>
      </c>
      <c r="AK95" s="5">
        <f>AJ95/GGDP!G95</f>
        <v>2.0547320826268482E-2</v>
      </c>
      <c r="AM95">
        <v>78.040000000000006</v>
      </c>
      <c r="AN95" s="4">
        <f t="shared" si="25"/>
        <v>66.77000000000001</v>
      </c>
      <c r="AO95" s="6">
        <f>AM95/GGDP!G95</f>
        <v>0.14228153658225309</v>
      </c>
      <c r="AP95" s="13">
        <f t="shared" si="26"/>
        <v>6.9245785270629998</v>
      </c>
      <c r="AQ95">
        <v>25.02</v>
      </c>
      <c r="AR95" s="6">
        <f>AQ95/GGDP!G95</f>
        <v>4.5616146146693647E-2</v>
      </c>
      <c r="AT95">
        <v>2087</v>
      </c>
      <c r="AU95">
        <v>134.44999999999999</v>
      </c>
      <c r="AV95">
        <f t="shared" si="27"/>
        <v>109.42999999999999</v>
      </c>
      <c r="AW95" s="6">
        <f>AU95/GGDP!G95</f>
        <v>0.24512753195135734</v>
      </c>
      <c r="AX95">
        <f t="shared" si="28"/>
        <v>5.3737010391686644</v>
      </c>
      <c r="AY95">
        <v>38.26</v>
      </c>
      <c r="AZ95" s="8">
        <f>AY95/GGDP!G95</f>
        <v>6.9755145946143043E-2</v>
      </c>
      <c r="BB95">
        <v>2087</v>
      </c>
      <c r="BC95">
        <v>117.01</v>
      </c>
      <c r="BD95">
        <f t="shared" si="29"/>
        <v>78.75</v>
      </c>
      <c r="BE95" s="4">
        <f>BC95/GGDP!G95</f>
        <v>0.2133311455085781</v>
      </c>
      <c r="BF95">
        <f t="shared" si="30"/>
        <v>3.0582854155776271</v>
      </c>
      <c r="BH95">
        <v>178.59</v>
      </c>
      <c r="BK95" s="17">
        <v>404.07</v>
      </c>
      <c r="BL95">
        <f t="shared" si="31"/>
        <v>225.48</v>
      </c>
      <c r="BM95" s="8">
        <f>BK95/GGDP!G95</f>
        <v>0.73669529070721429</v>
      </c>
      <c r="BO95">
        <f t="shared" si="32"/>
        <v>2.2625566941038131</v>
      </c>
    </row>
    <row r="96" spans="1:67" x14ac:dyDescent="0.35">
      <c r="A96">
        <v>89</v>
      </c>
      <c r="B96">
        <v>2088</v>
      </c>
      <c r="C96">
        <v>3.6685411842540518E-2</v>
      </c>
      <c r="D96">
        <v>0.12437975521005623</v>
      </c>
      <c r="E96">
        <v>8.2136950049619573E-2</v>
      </c>
      <c r="F96">
        <f t="shared" si="24"/>
        <v>0.24320211710221631</v>
      </c>
      <c r="G96">
        <v>0.59245782335428376</v>
      </c>
      <c r="Y96">
        <f t="shared" si="33"/>
        <v>10.782466195596383</v>
      </c>
      <c r="Z96">
        <f t="shared" si="34"/>
        <v>36.557324522490894</v>
      </c>
      <c r="AA96">
        <f t="shared" si="35"/>
        <v>24.141445954613001</v>
      </c>
      <c r="AB96">
        <v>191.22</v>
      </c>
      <c r="AC96">
        <f>Y96/GGDP!$G96</f>
        <v>1.939606446294613E-2</v>
      </c>
      <c r="AD96">
        <f>Z96/GGDP!$G96</f>
        <v>6.5761228476715464E-2</v>
      </c>
      <c r="AE96">
        <f>AA96/GGDP!$G96</f>
        <v>4.3426896358426725E-2</v>
      </c>
      <c r="AF96">
        <f>AB96/GGDP!$G96</f>
        <v>0.34397654296558799</v>
      </c>
      <c r="AI96">
        <v>2088</v>
      </c>
      <c r="AJ96">
        <v>11.09</v>
      </c>
      <c r="AK96" s="5">
        <f>AJ96/GGDP!G96</f>
        <v>1.9949272364231621E-2</v>
      </c>
      <c r="AM96">
        <v>78.13</v>
      </c>
      <c r="AN96" s="4">
        <f t="shared" si="25"/>
        <v>67.039999999999992</v>
      </c>
      <c r="AO96" s="6">
        <f>AM96/GGDP!G96</f>
        <v>0.14054433271572736</v>
      </c>
      <c r="AP96" s="13">
        <f t="shared" si="26"/>
        <v>7.0450856627592424</v>
      </c>
      <c r="AQ96">
        <v>24.83</v>
      </c>
      <c r="AR96" s="6">
        <f>AQ96/GGDP!G96</f>
        <v>4.466550340882517E-2</v>
      </c>
      <c r="AT96">
        <v>2088</v>
      </c>
      <c r="AU96">
        <v>134.36000000000001</v>
      </c>
      <c r="AV96">
        <f t="shared" si="27"/>
        <v>109.53000000000002</v>
      </c>
      <c r="AW96" s="6">
        <f>AU96/GGDP!G96</f>
        <v>0.2416937993560109</v>
      </c>
      <c r="AX96">
        <f t="shared" si="28"/>
        <v>5.4111961337092236</v>
      </c>
      <c r="AY96">
        <v>37.6</v>
      </c>
      <c r="AZ96" s="8">
        <f>AY96/GGDP!G96</f>
        <v>6.7636847691173035E-2</v>
      </c>
      <c r="BB96">
        <v>2088</v>
      </c>
      <c r="BC96">
        <v>116.56</v>
      </c>
      <c r="BD96">
        <f t="shared" si="29"/>
        <v>78.960000000000008</v>
      </c>
      <c r="BE96" s="4">
        <f>BC96/GGDP!G96</f>
        <v>0.20967422784263642</v>
      </c>
      <c r="BF96">
        <f t="shared" si="30"/>
        <v>3.1</v>
      </c>
      <c r="BH96">
        <v>179.1</v>
      </c>
      <c r="BK96" s="17">
        <v>409.92</v>
      </c>
      <c r="BL96">
        <f t="shared" si="31"/>
        <v>230.82000000000002</v>
      </c>
      <c r="BM96" s="8">
        <f>BK96/GGDP!G96</f>
        <v>0.73738554802036305</v>
      </c>
      <c r="BO96">
        <f t="shared" si="32"/>
        <v>2.2887772194304858</v>
      </c>
    </row>
    <row r="97" spans="1:67" x14ac:dyDescent="0.35">
      <c r="A97">
        <v>90</v>
      </c>
      <c r="B97">
        <v>2089</v>
      </c>
      <c r="C97">
        <v>3.6180504936717255E-2</v>
      </c>
      <c r="D97">
        <v>0.12249022596249422</v>
      </c>
      <c r="E97">
        <v>8.1671194751838858E-2</v>
      </c>
      <c r="F97">
        <f t="shared" si="24"/>
        <v>0.24034192565105034</v>
      </c>
      <c r="G97">
        <v>0.59515605327678756</v>
      </c>
      <c r="Y97">
        <f t="shared" si="33"/>
        <v>10.617180419829802</v>
      </c>
      <c r="Z97">
        <f t="shared" si="34"/>
        <v>35.944794882885326</v>
      </c>
      <c r="AA97">
        <f t="shared" si="35"/>
        <v>23.966437486154266</v>
      </c>
      <c r="AB97">
        <v>193.41</v>
      </c>
      <c r="AC97">
        <f>Y97/GGDP!$G97</f>
        <v>1.8845170166012535E-2</v>
      </c>
      <c r="AD97">
        <f>Z97/GGDP!$G97</f>
        <v>6.3800910351417897E-2</v>
      </c>
      <c r="AE97">
        <f>AA97/GGDP!$G97</f>
        <v>4.2539692728224263E-2</v>
      </c>
      <c r="AF97">
        <f>AB97/GGDP!$G97</f>
        <v>0.34329682812971474</v>
      </c>
      <c r="AI97">
        <v>2089</v>
      </c>
      <c r="AJ97">
        <v>10.92</v>
      </c>
      <c r="AK97" s="5">
        <f>AJ97/GGDP!G97</f>
        <v>1.9382665649017555E-2</v>
      </c>
      <c r="AM97">
        <v>78.209999999999994</v>
      </c>
      <c r="AN97" s="4">
        <f t="shared" si="25"/>
        <v>67.289999999999992</v>
      </c>
      <c r="AO97" s="6">
        <f>AM97/GGDP!G97</f>
        <v>0.13882035534887022</v>
      </c>
      <c r="AP97" s="13">
        <f t="shared" si="26"/>
        <v>7.1620879120879115</v>
      </c>
      <c r="AQ97">
        <v>24.65</v>
      </c>
      <c r="AR97" s="6">
        <f>AQ97/GGDP!G97</f>
        <v>4.3752995260831748E-2</v>
      </c>
      <c r="AT97">
        <v>2089</v>
      </c>
      <c r="AU97">
        <v>134.27000000000001</v>
      </c>
      <c r="AV97">
        <f t="shared" si="27"/>
        <v>109.62</v>
      </c>
      <c r="AW97" s="6">
        <f>AU97/GGDP!G97</f>
        <v>0.23832513889135415</v>
      </c>
      <c r="AX97">
        <f t="shared" si="28"/>
        <v>5.4470588235294128</v>
      </c>
      <c r="AY97">
        <v>36.97</v>
      </c>
      <c r="AZ97" s="8">
        <f>AY97/GGDP!G97</f>
        <v>6.5620618044338733E-2</v>
      </c>
      <c r="BB97">
        <v>2089</v>
      </c>
      <c r="BC97">
        <v>116.15</v>
      </c>
      <c r="BD97">
        <f t="shared" si="29"/>
        <v>79.180000000000007</v>
      </c>
      <c r="BE97" s="4">
        <f>BC97/GGDP!G97</f>
        <v>0.20616269369353379</v>
      </c>
      <c r="BF97">
        <f t="shared" si="30"/>
        <v>3.141736543143089</v>
      </c>
      <c r="BH97">
        <v>179.63</v>
      </c>
      <c r="BK97" s="17">
        <v>415.84</v>
      </c>
      <c r="BL97">
        <f t="shared" si="31"/>
        <v>236.20999999999998</v>
      </c>
      <c r="BM97" s="8">
        <f>BK97/GGDP!G97</f>
        <v>0.73810326771863177</v>
      </c>
      <c r="BO97">
        <f t="shared" si="32"/>
        <v>2.314980793854033</v>
      </c>
    </row>
    <row r="98" spans="1:67" x14ac:dyDescent="0.35">
      <c r="A98">
        <v>91</v>
      </c>
      <c r="B98">
        <v>2090</v>
      </c>
      <c r="C98">
        <v>3.5698881921634978E-2</v>
      </c>
      <c r="D98">
        <v>0.12066620218307288</v>
      </c>
      <c r="E98">
        <v>8.1185096712119695E-2</v>
      </c>
      <c r="F98">
        <f t="shared" si="24"/>
        <v>0.23755018081682755</v>
      </c>
      <c r="G98">
        <v>0.59779038518960881</v>
      </c>
      <c r="Y98">
        <f t="shared" si="33"/>
        <v>10.461617336755372</v>
      </c>
      <c r="Z98">
        <f t="shared" si="34"/>
        <v>35.361433321356216</v>
      </c>
      <c r="AA98">
        <f t="shared" si="35"/>
        <v>23.791429017695535</v>
      </c>
      <c r="AB98">
        <v>195.6</v>
      </c>
      <c r="AC98">
        <f>Y98/GGDP!$G98</f>
        <v>1.8323496929196364E-2</v>
      </c>
      <c r="AD98">
        <f>Z98/GGDP!$G98</f>
        <v>6.1935463133352388E-2</v>
      </c>
      <c r="AE98">
        <f>AA98/GGDP!$G98</f>
        <v>4.1670629168906598E-2</v>
      </c>
      <c r="AF98">
        <f>AB98/GGDP!$G98</f>
        <v>0.34259291694398708</v>
      </c>
      <c r="AI98">
        <v>2090</v>
      </c>
      <c r="AJ98">
        <v>10.76</v>
      </c>
      <c r="AK98" s="5">
        <f>AJ98/GGDP!G98</f>
        <v>1.8846113426980067E-2</v>
      </c>
      <c r="AM98">
        <v>78.31</v>
      </c>
      <c r="AN98" s="4">
        <f t="shared" si="25"/>
        <v>67.55</v>
      </c>
      <c r="AO98" s="6">
        <f>AM98/GGDP!G98</f>
        <v>0.13715977160472204</v>
      </c>
      <c r="AP98" s="13">
        <f t="shared" si="26"/>
        <v>7.2778810408921935</v>
      </c>
      <c r="AQ98">
        <v>24.47</v>
      </c>
      <c r="AR98" s="6">
        <f>AQ98/GGDP!G98</f>
        <v>4.285914456860615E-2</v>
      </c>
      <c r="AT98">
        <v>2090</v>
      </c>
      <c r="AU98">
        <v>134.18</v>
      </c>
      <c r="AV98">
        <f t="shared" si="27"/>
        <v>109.71000000000001</v>
      </c>
      <c r="AW98" s="6">
        <f>AU98/GGDP!G98</f>
        <v>0.23501593862752654</v>
      </c>
      <c r="AX98">
        <f t="shared" si="28"/>
        <v>5.48344912137311</v>
      </c>
      <c r="AY98">
        <v>36.369999999999997</v>
      </c>
      <c r="AZ98" s="8">
        <f>AY98/GGDP!G98</f>
        <v>6.3701965180229081E-2</v>
      </c>
      <c r="BB98">
        <v>2090</v>
      </c>
      <c r="BC98">
        <v>115.76</v>
      </c>
      <c r="BD98">
        <f t="shared" si="29"/>
        <v>79.390000000000015</v>
      </c>
      <c r="BE98" s="4">
        <f>BC98/GGDP!G98</f>
        <v>0.20275335411777068</v>
      </c>
      <c r="BF98">
        <f t="shared" si="30"/>
        <v>3.1828430024745673</v>
      </c>
      <c r="BH98">
        <v>180.18</v>
      </c>
      <c r="BK98" s="17">
        <v>421.82</v>
      </c>
      <c r="BL98">
        <f t="shared" si="31"/>
        <v>241.64</v>
      </c>
      <c r="BM98" s="8">
        <f>BK98/GGDP!G98</f>
        <v>0.73881668826846947</v>
      </c>
      <c r="BO98">
        <f t="shared" si="32"/>
        <v>2.3411033411033411</v>
      </c>
    </row>
    <row r="99" spans="1:67" x14ac:dyDescent="0.35">
      <c r="A99">
        <v>92</v>
      </c>
      <c r="B99">
        <v>2091</v>
      </c>
      <c r="C99">
        <v>3.5238632966886979E-2</v>
      </c>
      <c r="D99">
        <v>0.11890132518516058</v>
      </c>
      <c r="E99">
        <v>8.0739978079643962E-2</v>
      </c>
      <c r="F99">
        <f t="shared" si="24"/>
        <v>0.23487993623169151</v>
      </c>
      <c r="G99">
        <v>0.60031884154239601</v>
      </c>
      <c r="Y99">
        <f t="shared" si="33"/>
        <v>10.315776946373095</v>
      </c>
      <c r="Z99">
        <f t="shared" si="34"/>
        <v>34.807239837903559</v>
      </c>
      <c r="AA99">
        <f t="shared" si="35"/>
        <v>23.635865934621105</v>
      </c>
      <c r="AB99">
        <v>197.78</v>
      </c>
      <c r="AC99">
        <f>Y99/GGDP!$G99</f>
        <v>1.7830706513591275E-2</v>
      </c>
      <c r="AD99">
        <f>Z99/GGDP!$G99</f>
        <v>6.0163929612306086E-2</v>
      </c>
      <c r="AE99">
        <f>AA99/GGDP!$G99</f>
        <v>4.0854333208803377E-2</v>
      </c>
      <c r="AF99">
        <f>AB99/GGDP!$G99</f>
        <v>0.34186054551111422</v>
      </c>
      <c r="AI99">
        <v>2091</v>
      </c>
      <c r="AJ99">
        <v>10.61</v>
      </c>
      <c r="AK99" s="5">
        <f>AJ99/GGDP!G99</f>
        <v>1.8339267812078681E-2</v>
      </c>
      <c r="AM99">
        <v>78.400000000000006</v>
      </c>
      <c r="AN99" s="4">
        <f t="shared" si="25"/>
        <v>67.790000000000006</v>
      </c>
      <c r="AO99" s="6">
        <f>AM99/GGDP!G99</f>
        <v>0.13551353406851732</v>
      </c>
      <c r="AP99" s="13">
        <f t="shared" si="26"/>
        <v>7.3892554194156466</v>
      </c>
      <c r="AQ99">
        <v>24.31</v>
      </c>
      <c r="AR99" s="6">
        <f>AQ99/GGDP!G99</f>
        <v>4.2019566494970101E-2</v>
      </c>
      <c r="AT99">
        <v>2091</v>
      </c>
      <c r="AU99">
        <v>134.09</v>
      </c>
      <c r="AV99">
        <f t="shared" si="27"/>
        <v>109.78</v>
      </c>
      <c r="AW99" s="6">
        <f>AU99/GGDP!G99</f>
        <v>0.23177308396999347</v>
      </c>
      <c r="AX99">
        <f t="shared" si="28"/>
        <v>5.515837104072399</v>
      </c>
      <c r="AY99">
        <v>35.799999999999997</v>
      </c>
      <c r="AZ99" s="8">
        <f>AY99/GGDP!G99</f>
        <v>6.1879904587409683E-2</v>
      </c>
      <c r="BB99">
        <v>2091</v>
      </c>
      <c r="BC99">
        <v>115.4</v>
      </c>
      <c r="BD99">
        <f t="shared" si="29"/>
        <v>79.600000000000009</v>
      </c>
      <c r="BE99" s="4">
        <f>BC99/GGDP!G99</f>
        <v>0.19946762540187371</v>
      </c>
      <c r="BF99">
        <f t="shared" si="30"/>
        <v>3.2234636871508382</v>
      </c>
      <c r="BH99">
        <v>180.75</v>
      </c>
      <c r="BK99" s="17">
        <v>427.87</v>
      </c>
      <c r="BL99">
        <f t="shared" si="31"/>
        <v>247.12</v>
      </c>
      <c r="BM99" s="8">
        <f>BK99/GGDP!G99</f>
        <v>0.7395685691568431</v>
      </c>
      <c r="BO99">
        <f t="shared" si="32"/>
        <v>2.3671922544951589</v>
      </c>
    </row>
    <row r="100" spans="1:67" x14ac:dyDescent="0.35">
      <c r="A100">
        <v>93</v>
      </c>
      <c r="B100">
        <v>2092</v>
      </c>
      <c r="C100">
        <v>3.476815688881503E-2</v>
      </c>
      <c r="D100">
        <v>0.11720126308791758</v>
      </c>
      <c r="E100">
        <v>8.0305800232674099E-2</v>
      </c>
      <c r="F100">
        <f t="shared" si="24"/>
        <v>0.23227522020940672</v>
      </c>
      <c r="G100">
        <v>0.602758849925212</v>
      </c>
      <c r="Y100">
        <f t="shared" si="33"/>
        <v>10.169936555990818</v>
      </c>
      <c r="Z100">
        <f t="shared" si="34"/>
        <v>34.282214432527361</v>
      </c>
      <c r="AA100">
        <f t="shared" si="35"/>
        <v>23.490025544238829</v>
      </c>
      <c r="AB100">
        <v>199.96</v>
      </c>
      <c r="AC100">
        <f>Y100/GGDP!$G100</f>
        <v>1.734862345574251E-2</v>
      </c>
      <c r="AD100">
        <f>Z100/GGDP!$G100</f>
        <v>5.8481115014290715E-2</v>
      </c>
      <c r="AE100">
        <f>AA100/GGDP!$G100</f>
        <v>4.007100790542438E-2</v>
      </c>
      <c r="AF100">
        <f>AB100/GGDP!$G100</f>
        <v>0.34110642943655001</v>
      </c>
      <c r="AI100">
        <v>2092</v>
      </c>
      <c r="AJ100">
        <v>10.46</v>
      </c>
      <c r="AK100" s="5">
        <f>AJ100/GGDP!G100</f>
        <v>1.784343494652087E-2</v>
      </c>
      <c r="AM100">
        <v>78.5</v>
      </c>
      <c r="AN100" s="4">
        <f t="shared" si="25"/>
        <v>68.039999999999992</v>
      </c>
      <c r="AO100" s="6">
        <f>AM100/GGDP!G100</f>
        <v>0.13391105576499887</v>
      </c>
      <c r="AP100" s="13">
        <f t="shared" si="26"/>
        <v>7.5047801147227524</v>
      </c>
      <c r="AQ100">
        <v>24.16</v>
      </c>
      <c r="AR100" s="6">
        <f>AQ100/GGDP!G100</f>
        <v>4.121389945582641E-2</v>
      </c>
      <c r="AT100">
        <v>2092</v>
      </c>
      <c r="AU100">
        <v>134.01</v>
      </c>
      <c r="AV100">
        <f t="shared" si="27"/>
        <v>109.85</v>
      </c>
      <c r="AW100" s="6">
        <f>AU100/GGDP!G100</f>
        <v>0.22860408386073247</v>
      </c>
      <c r="AX100">
        <f t="shared" si="28"/>
        <v>5.5467715231788075</v>
      </c>
      <c r="AY100">
        <v>35.26</v>
      </c>
      <c r="AZ100" s="8">
        <f>AY100/GGDP!G100</f>
        <v>6.0149093328329434E-2</v>
      </c>
      <c r="BB100">
        <v>2092</v>
      </c>
      <c r="BC100">
        <v>115.06</v>
      </c>
      <c r="BD100">
        <f t="shared" si="29"/>
        <v>79.800000000000011</v>
      </c>
      <c r="BE100" s="4">
        <f>BC100/GGDP!G100</f>
        <v>0.19627778441172958</v>
      </c>
      <c r="BF100">
        <f t="shared" si="30"/>
        <v>3.2631877481565517</v>
      </c>
      <c r="BH100">
        <v>181.34</v>
      </c>
      <c r="BK100" s="17">
        <v>433.99</v>
      </c>
      <c r="BL100">
        <f t="shared" si="31"/>
        <v>252.65</v>
      </c>
      <c r="BM100" s="8">
        <f>BK100/GGDP!G100</f>
        <v>0.7403319629484314</v>
      </c>
      <c r="BO100">
        <f t="shared" si="32"/>
        <v>2.3932392191463547</v>
      </c>
    </row>
    <row r="101" spans="1:67" x14ac:dyDescent="0.35">
      <c r="A101">
        <v>94</v>
      </c>
      <c r="B101">
        <v>2093</v>
      </c>
      <c r="C101">
        <v>3.4349748944235689E-2</v>
      </c>
      <c r="D101">
        <v>0.11555215641937951</v>
      </c>
      <c r="E101">
        <v>7.990556312971768E-2</v>
      </c>
      <c r="F101">
        <f t="shared" si="24"/>
        <v>0.22980746849333289</v>
      </c>
      <c r="G101">
        <v>0.60502776576995965</v>
      </c>
      <c r="Y101">
        <f t="shared" si="33"/>
        <v>10.043541550992844</v>
      </c>
      <c r="Z101">
        <f t="shared" si="34"/>
        <v>33.786357105227623</v>
      </c>
      <c r="AA101">
        <f t="shared" si="35"/>
        <v>23.363630539240855</v>
      </c>
      <c r="AB101">
        <v>202.14</v>
      </c>
      <c r="AC101">
        <f>Y101/GGDP!$G101</f>
        <v>1.6909742488412902E-2</v>
      </c>
      <c r="AD101">
        <f>Z101/GGDP!$G101</f>
        <v>5.6884177296451927E-2</v>
      </c>
      <c r="AE101">
        <f>AA101/GGDP!$G101</f>
        <v>3.9336022458524883E-2</v>
      </c>
      <c r="AF101">
        <f>AB101/GGDP!$G101</f>
        <v>0.34033167775065237</v>
      </c>
      <c r="AI101">
        <v>2093</v>
      </c>
      <c r="AJ101">
        <v>10.33</v>
      </c>
      <c r="AK101" s="5">
        <f>AJ101/GGDP!G101</f>
        <v>1.7392036366697533E-2</v>
      </c>
      <c r="AM101">
        <v>78.599999999999994</v>
      </c>
      <c r="AN101" s="4">
        <f t="shared" si="25"/>
        <v>68.27</v>
      </c>
      <c r="AO101" s="6">
        <f>AM101/GGDP!G101</f>
        <v>0.13233437158009931</v>
      </c>
      <c r="AP101" s="13">
        <f t="shared" si="26"/>
        <v>7.6089060987415289</v>
      </c>
      <c r="AQ101">
        <v>24.03</v>
      </c>
      <c r="AR101" s="6">
        <f>AQ101/GGDP!G101</f>
        <v>4.0457951005976933E-2</v>
      </c>
      <c r="AT101">
        <v>2093</v>
      </c>
      <c r="AU101">
        <v>133.91999999999999</v>
      </c>
      <c r="AV101">
        <f t="shared" si="27"/>
        <v>109.88999999999999</v>
      </c>
      <c r="AW101" s="6">
        <f>AU101/GGDP!G101</f>
        <v>0.22547352470746693</v>
      </c>
      <c r="AX101">
        <f t="shared" si="28"/>
        <v>5.5730337078651679</v>
      </c>
      <c r="AY101">
        <v>34.75</v>
      </c>
      <c r="AZ101" s="8">
        <f>AY101/GGDP!G101</f>
        <v>5.850660830036198E-2</v>
      </c>
      <c r="BB101">
        <v>2093</v>
      </c>
      <c r="BC101">
        <v>114.74</v>
      </c>
      <c r="BD101">
        <f t="shared" si="29"/>
        <v>79.989999999999995</v>
      </c>
      <c r="BE101" s="4">
        <f>BC101/GGDP!G101</f>
        <v>0.19318124421247576</v>
      </c>
      <c r="BF101">
        <f t="shared" si="30"/>
        <v>3.3018705035971223</v>
      </c>
      <c r="BH101">
        <v>181.95</v>
      </c>
      <c r="BK101" s="17">
        <v>440.18</v>
      </c>
      <c r="BL101">
        <f t="shared" si="31"/>
        <v>258.23</v>
      </c>
      <c r="BM101" s="8">
        <f>BK101/GGDP!G101</f>
        <v>0.74110615371664279</v>
      </c>
      <c r="BO101">
        <f t="shared" si="32"/>
        <v>2.419236053860951</v>
      </c>
    </row>
    <row r="102" spans="1:67" x14ac:dyDescent="0.35">
      <c r="A102">
        <v>95</v>
      </c>
      <c r="B102">
        <v>2094</v>
      </c>
      <c r="C102">
        <v>3.3923107622721833E-2</v>
      </c>
      <c r="D102">
        <v>0.11394173207396568</v>
      </c>
      <c r="E102">
        <v>7.9519755221497956E-2</v>
      </c>
      <c r="F102">
        <f t="shared" si="24"/>
        <v>0.22738459491818547</v>
      </c>
      <c r="G102">
        <v>0.60729014234402034</v>
      </c>
      <c r="Y102">
        <f t="shared" si="33"/>
        <v>9.9171465459948696</v>
      </c>
      <c r="Z102">
        <f t="shared" si="34"/>
        <v>33.309945163312179</v>
      </c>
      <c r="AA102">
        <f t="shared" si="35"/>
        <v>23.246958226935032</v>
      </c>
      <c r="AB102">
        <v>204.32</v>
      </c>
      <c r="AC102">
        <f>Y102/GGDP!$G102</f>
        <v>1.6480783305073403E-2</v>
      </c>
      <c r="AD102">
        <f>Z102/GGDP!$G102</f>
        <v>5.5356042748217135E-2</v>
      </c>
      <c r="AE102">
        <f>AA102/GGDP!$G102</f>
        <v>3.8632894982775008E-2</v>
      </c>
      <c r="AF102">
        <f>AB102/GGDP!$G102</f>
        <v>0.33954864227074816</v>
      </c>
      <c r="AI102">
        <v>2094</v>
      </c>
      <c r="AJ102">
        <v>10.199999999999999</v>
      </c>
      <c r="AK102" s="5">
        <f>AJ102/GGDP!G102</f>
        <v>1.69508425565859E-2</v>
      </c>
      <c r="AM102">
        <v>78.7</v>
      </c>
      <c r="AN102" s="4">
        <f t="shared" si="25"/>
        <v>68.5</v>
      </c>
      <c r="AO102" s="6">
        <f>AM102/GGDP!G102</f>
        <v>0.13078738325522651</v>
      </c>
      <c r="AP102" s="13">
        <f t="shared" si="26"/>
        <v>7.7156862745098049</v>
      </c>
      <c r="AQ102">
        <v>23.91</v>
      </c>
      <c r="AR102" s="6">
        <f>AQ102/GGDP!G102</f>
        <v>3.9734769169408712E-2</v>
      </c>
      <c r="AT102">
        <v>2094</v>
      </c>
      <c r="AU102">
        <v>133.84</v>
      </c>
      <c r="AV102">
        <f t="shared" si="27"/>
        <v>109.93</v>
      </c>
      <c r="AW102" s="6">
        <f>AU102/GGDP!G102</f>
        <v>0.22242164389935853</v>
      </c>
      <c r="AX102">
        <f t="shared" si="28"/>
        <v>5.5976578837306565</v>
      </c>
      <c r="AY102">
        <v>34.26</v>
      </c>
      <c r="AZ102" s="8">
        <f>AY102/GGDP!G102</f>
        <v>5.6934888822414993E-2</v>
      </c>
      <c r="BB102">
        <v>2094</v>
      </c>
      <c r="BC102">
        <v>114.44</v>
      </c>
      <c r="BD102">
        <f t="shared" si="29"/>
        <v>80.180000000000007</v>
      </c>
      <c r="BE102" s="4">
        <f>BC102/GGDP!G102</f>
        <v>0.19018180609565594</v>
      </c>
      <c r="BF102">
        <f t="shared" si="30"/>
        <v>3.3403385872737887</v>
      </c>
      <c r="BH102">
        <v>182.6</v>
      </c>
      <c r="BK102" s="17">
        <v>446.45</v>
      </c>
      <c r="BL102">
        <f t="shared" si="31"/>
        <v>263.85000000000002</v>
      </c>
      <c r="BM102" s="8">
        <f>BK102/GGDP!G102</f>
        <v>0.74193173131252699</v>
      </c>
      <c r="BO102">
        <f t="shared" si="32"/>
        <v>2.4449616648411827</v>
      </c>
    </row>
    <row r="103" spans="1:67" x14ac:dyDescent="0.35">
      <c r="A103">
        <v>96</v>
      </c>
      <c r="B103">
        <v>2095</v>
      </c>
      <c r="C103">
        <v>3.3488526770867978E-2</v>
      </c>
      <c r="D103">
        <v>0.11240438975723312</v>
      </c>
      <c r="E103">
        <v>7.9148653142667114E-2</v>
      </c>
      <c r="F103">
        <f t="shared" si="24"/>
        <v>0.22504156967076822</v>
      </c>
      <c r="G103">
        <v>0.60947788493515143</v>
      </c>
      <c r="Y103">
        <f t="shared" si="33"/>
        <v>9.7907515409968955</v>
      </c>
      <c r="Z103">
        <f t="shared" si="34"/>
        <v>32.862701299473194</v>
      </c>
      <c r="AA103">
        <f t="shared" si="35"/>
        <v>23.140008607321363</v>
      </c>
      <c r="AB103">
        <v>206.5</v>
      </c>
      <c r="AC103">
        <f>Y103/GGDP!$G103</f>
        <v>1.606068066632256E-2</v>
      </c>
      <c r="AD103">
        <f>Z103/GGDP!$G103</f>
        <v>5.3907746427179992E-2</v>
      </c>
      <c r="AE103">
        <f>AA103/GGDP!$G103</f>
        <v>3.7958709022688872E-2</v>
      </c>
      <c r="AF103">
        <f>AB103/GGDP!$G103</f>
        <v>0.33874116238250684</v>
      </c>
      <c r="AI103">
        <v>2095</v>
      </c>
      <c r="AJ103">
        <v>10.07</v>
      </c>
      <c r="AK103" s="5">
        <f>AJ103/GGDP!G103</f>
        <v>1.6518757894391497E-2</v>
      </c>
      <c r="AM103">
        <v>78.8</v>
      </c>
      <c r="AN103" s="4">
        <f t="shared" si="25"/>
        <v>68.72999999999999</v>
      </c>
      <c r="AO103" s="6">
        <f>AM103/GGDP!G103</f>
        <v>0.12926297140794935</v>
      </c>
      <c r="AP103" s="13">
        <f t="shared" si="26"/>
        <v>7.8252234359483612</v>
      </c>
      <c r="AQ103">
        <v>23.8</v>
      </c>
      <c r="AR103" s="6">
        <f>AQ103/GGDP!G103</f>
        <v>3.9041354308492315E-2</v>
      </c>
      <c r="AT103">
        <v>2095</v>
      </c>
      <c r="AU103">
        <v>133.76</v>
      </c>
      <c r="AV103">
        <f t="shared" si="27"/>
        <v>109.96</v>
      </c>
      <c r="AW103" s="6">
        <f>AU103/GGDP!G103</f>
        <v>0.21941897278587949</v>
      </c>
      <c r="AX103">
        <f t="shared" si="28"/>
        <v>5.6201680672268903</v>
      </c>
      <c r="AY103">
        <v>33.799999999999997</v>
      </c>
      <c r="AZ103" s="8">
        <f>AY103/GGDP!G103</f>
        <v>5.5445284690211767E-2</v>
      </c>
      <c r="BB103">
        <v>2095</v>
      </c>
      <c r="BC103">
        <v>114.16</v>
      </c>
      <c r="BD103">
        <f t="shared" si="29"/>
        <v>80.36</v>
      </c>
      <c r="BE103" s="4">
        <f>BC103/GGDP!G103</f>
        <v>0.18726726923770934</v>
      </c>
      <c r="BF103">
        <f t="shared" si="30"/>
        <v>3.3775147928994085</v>
      </c>
      <c r="BH103">
        <v>183.27</v>
      </c>
      <c r="BK103" s="17">
        <v>452.79</v>
      </c>
      <c r="BL103">
        <f t="shared" si="31"/>
        <v>269.52</v>
      </c>
      <c r="BM103" s="8">
        <f>BK103/GGDP!G103</f>
        <v>0.74275356375387547</v>
      </c>
      <c r="BO103">
        <f t="shared" si="32"/>
        <v>2.4706171222786053</v>
      </c>
    </row>
    <row r="104" spans="1:67" x14ac:dyDescent="0.35">
      <c r="A104">
        <v>97</v>
      </c>
      <c r="B104">
        <v>2096</v>
      </c>
      <c r="C104">
        <v>3.3076258227511465E-2</v>
      </c>
      <c r="D104">
        <v>0.11093012432683996</v>
      </c>
      <c r="E104">
        <v>7.8784655275580082E-2</v>
      </c>
      <c r="F104">
        <f t="shared" si="24"/>
        <v>0.22279103782993154</v>
      </c>
      <c r="G104">
        <v>0.61159497373844818</v>
      </c>
      <c r="Y104">
        <f t="shared" si="33"/>
        <v>9.674079228691074</v>
      </c>
      <c r="Z104">
        <f t="shared" si="34"/>
        <v>32.444625513710662</v>
      </c>
      <c r="AA104">
        <f t="shared" si="35"/>
        <v>23.042781680399845</v>
      </c>
      <c r="AB104">
        <v>208.68</v>
      </c>
      <c r="AC104">
        <f>Y104/GGDP!$G104</f>
        <v>1.5665763976958326E-2</v>
      </c>
      <c r="AD104">
        <f>Z104/GGDP!$G104</f>
        <v>5.2539351146844139E-2</v>
      </c>
      <c r="AE104">
        <f>AA104/GGDP!$G104</f>
        <v>3.7314432789337923E-2</v>
      </c>
      <c r="AF104">
        <f>AB104/GGDP!$G104</f>
        <v>0.33792690233672862</v>
      </c>
      <c r="AI104">
        <v>2096</v>
      </c>
      <c r="AJ104">
        <v>9.9499999999999993</v>
      </c>
      <c r="AK104" s="5">
        <f>AJ104/GGDP!G104</f>
        <v>1.6112577526597897E-2</v>
      </c>
      <c r="AM104">
        <v>78.91</v>
      </c>
      <c r="AN104" s="4">
        <f t="shared" si="25"/>
        <v>68.959999999999994</v>
      </c>
      <c r="AO104" s="6">
        <f>AM104/GGDP!G104</f>
        <v>0.1277832655903357</v>
      </c>
      <c r="AP104" s="13">
        <f t="shared" si="26"/>
        <v>7.9306532663316585</v>
      </c>
      <c r="AQ104">
        <v>23.7</v>
      </c>
      <c r="AR104" s="6">
        <f>AQ104/GGDP!G104</f>
        <v>3.8378702249283435E-2</v>
      </c>
      <c r="AT104">
        <v>2096</v>
      </c>
      <c r="AU104">
        <v>133.66999999999999</v>
      </c>
      <c r="AV104">
        <f t="shared" si="27"/>
        <v>109.96999999999998</v>
      </c>
      <c r="AW104" s="6">
        <f>AU104/GGDP!G104</f>
        <v>0.21645911939500914</v>
      </c>
      <c r="AX104">
        <f t="shared" si="28"/>
        <v>5.6400843881856533</v>
      </c>
      <c r="AY104">
        <v>33.369999999999997</v>
      </c>
      <c r="AZ104" s="8">
        <f>AY104/GGDP!G104</f>
        <v>5.4037860508801189E-2</v>
      </c>
      <c r="BB104">
        <v>2096</v>
      </c>
      <c r="BC104">
        <v>113.9</v>
      </c>
      <c r="BD104">
        <f t="shared" si="29"/>
        <v>80.53</v>
      </c>
      <c r="BE104" s="4">
        <f>BC104/GGDP!G104</f>
        <v>0.18444448043010059</v>
      </c>
      <c r="BF104">
        <f t="shared" si="30"/>
        <v>3.4132454300269708</v>
      </c>
      <c r="BH104">
        <v>183.98</v>
      </c>
      <c r="BK104" s="17">
        <v>459.2</v>
      </c>
      <c r="BL104">
        <f t="shared" si="31"/>
        <v>275.22000000000003</v>
      </c>
      <c r="BM104" s="8">
        <f>BK104/GGDP!G104</f>
        <v>0.74360759801143261</v>
      </c>
      <c r="BO104">
        <f t="shared" si="32"/>
        <v>2.4959234699423849</v>
      </c>
    </row>
    <row r="105" spans="1:67" x14ac:dyDescent="0.35">
      <c r="A105">
        <v>98</v>
      </c>
      <c r="B105">
        <v>2097</v>
      </c>
      <c r="C105">
        <v>3.268560039860488E-2</v>
      </c>
      <c r="D105">
        <v>0.10951669157947184</v>
      </c>
      <c r="E105">
        <v>7.8458727786082053E-2</v>
      </c>
      <c r="F105">
        <f t="shared" si="24"/>
        <v>0.22066101976415875</v>
      </c>
      <c r="G105">
        <v>0.61358578309250955</v>
      </c>
      <c r="Y105">
        <f t="shared" si="33"/>
        <v>9.5671296090774032</v>
      </c>
      <c r="Z105">
        <f t="shared" si="34"/>
        <v>32.055717806024596</v>
      </c>
      <c r="AA105">
        <f t="shared" si="35"/>
        <v>22.965000138862631</v>
      </c>
      <c r="AB105">
        <v>210.86</v>
      </c>
      <c r="AC105">
        <f>Y105/GGDP!$G105</f>
        <v>1.5294682198934333E-2</v>
      </c>
      <c r="AD105">
        <f>Z105/GGDP!$G105</f>
        <v>5.1246511392161076E-2</v>
      </c>
      <c r="AE105">
        <f>AA105/GGDP!$G105</f>
        <v>3.6713454627929777E-2</v>
      </c>
      <c r="AF105">
        <f>AB105/GGDP!$G105</f>
        <v>0.33709553651362067</v>
      </c>
      <c r="AI105">
        <v>2097</v>
      </c>
      <c r="AJ105">
        <v>9.84</v>
      </c>
      <c r="AK105" s="5">
        <f>AJ105/GGDP!G105</f>
        <v>1.5730911881314747E-2</v>
      </c>
      <c r="AM105">
        <v>79.010000000000005</v>
      </c>
      <c r="AN105" s="4">
        <f t="shared" si="25"/>
        <v>69.17</v>
      </c>
      <c r="AO105" s="6">
        <f>AM105/GGDP!G105</f>
        <v>0.12631090932344291</v>
      </c>
      <c r="AP105" s="13">
        <f t="shared" si="26"/>
        <v>8.029471544715447</v>
      </c>
      <c r="AQ105">
        <v>23.62</v>
      </c>
      <c r="AR105" s="6">
        <f>AQ105/GGDP!G105</f>
        <v>3.7760583194781941E-2</v>
      </c>
      <c r="AT105">
        <v>2097</v>
      </c>
      <c r="AU105">
        <v>133.59</v>
      </c>
      <c r="AV105">
        <f t="shared" si="27"/>
        <v>109.97</v>
      </c>
      <c r="AW105" s="6">
        <f>AU105/GGDP!G105</f>
        <v>0.21356631282772734</v>
      </c>
      <c r="AX105">
        <f t="shared" si="28"/>
        <v>5.6558001693480104</v>
      </c>
      <c r="AY105">
        <v>32.97</v>
      </c>
      <c r="AZ105" s="8">
        <f>AY105/GGDP!G105</f>
        <v>5.2708146821844222E-2</v>
      </c>
      <c r="BB105">
        <v>2097</v>
      </c>
      <c r="BC105">
        <v>113.66</v>
      </c>
      <c r="BD105">
        <f t="shared" si="29"/>
        <v>80.69</v>
      </c>
      <c r="BE105" s="4">
        <f>BC105/GGDP!G105</f>
        <v>0.18170482158843843</v>
      </c>
      <c r="BF105">
        <f t="shared" si="30"/>
        <v>3.4473764027904155</v>
      </c>
      <c r="BH105">
        <v>184.72</v>
      </c>
      <c r="BK105" s="17">
        <v>465.68</v>
      </c>
      <c r="BL105">
        <f t="shared" si="31"/>
        <v>280.96000000000004</v>
      </c>
      <c r="BM105" s="8">
        <f>BK105/GGDP!G105</f>
        <v>0.74446860212303367</v>
      </c>
      <c r="BO105">
        <f t="shared" si="32"/>
        <v>2.5210047639670852</v>
      </c>
    </row>
    <row r="106" spans="1:67" x14ac:dyDescent="0.35">
      <c r="A106">
        <v>99</v>
      </c>
      <c r="B106">
        <v>2098</v>
      </c>
      <c r="C106">
        <v>3.2320148659410672E-2</v>
      </c>
      <c r="D106">
        <v>0.10814308468277144</v>
      </c>
      <c r="E106">
        <v>7.8112556410937076E-2</v>
      </c>
      <c r="F106">
        <f t="shared" si="24"/>
        <v>0.2185757897531192</v>
      </c>
      <c r="G106">
        <v>0.61554287231218474</v>
      </c>
      <c r="Y106">
        <f t="shared" si="33"/>
        <v>9.4699026821558849</v>
      </c>
      <c r="Z106">
        <f t="shared" si="34"/>
        <v>31.686255483722828</v>
      </c>
      <c r="AA106">
        <f t="shared" si="35"/>
        <v>22.887218597325415</v>
      </c>
      <c r="AB106">
        <v>213.05</v>
      </c>
      <c r="AC106">
        <f>Y106/GGDP!$G106</f>
        <v>1.4947128420600867E-2</v>
      </c>
      <c r="AD106">
        <f>Z106/GGDP!$G106</f>
        <v>5.0013030310819544E-2</v>
      </c>
      <c r="AE106">
        <f>AA106/GGDP!$G106</f>
        <v>3.612478470440908E-2</v>
      </c>
      <c r="AF106">
        <f>AB106/GGDP!$G106</f>
        <v>0.33627438600921777</v>
      </c>
      <c r="AI106">
        <v>2098</v>
      </c>
      <c r="AJ106">
        <v>9.74</v>
      </c>
      <c r="AK106" s="5">
        <f>AJ106/GGDP!G106</f>
        <v>1.5373445293263465E-2</v>
      </c>
      <c r="AM106">
        <v>79.12</v>
      </c>
      <c r="AN106" s="4">
        <f t="shared" si="25"/>
        <v>69.38000000000001</v>
      </c>
      <c r="AO106" s="6">
        <f>AM106/GGDP!G106</f>
        <v>0.12488162131447694</v>
      </c>
      <c r="AP106" s="13">
        <f t="shared" si="26"/>
        <v>8.1232032854209457</v>
      </c>
      <c r="AQ106">
        <v>23.54</v>
      </c>
      <c r="AR106" s="6">
        <f>AQ106/GGDP!G106</f>
        <v>3.715512342950944E-2</v>
      </c>
      <c r="AT106">
        <v>2098</v>
      </c>
      <c r="AU106">
        <v>133.51</v>
      </c>
      <c r="AV106">
        <f t="shared" si="27"/>
        <v>109.97</v>
      </c>
      <c r="AW106" s="6">
        <f>AU106/GGDP!G106</f>
        <v>0.2107298440558116</v>
      </c>
      <c r="AX106">
        <f t="shared" si="28"/>
        <v>5.6716227697536103</v>
      </c>
      <c r="AY106">
        <v>32.590000000000003</v>
      </c>
      <c r="AZ106" s="8">
        <f>AY106/GGDP!G106</f>
        <v>5.1439484815960612E-2</v>
      </c>
      <c r="BB106">
        <v>2098</v>
      </c>
      <c r="BC106">
        <v>113.44</v>
      </c>
      <c r="BD106">
        <f t="shared" si="29"/>
        <v>80.849999999999994</v>
      </c>
      <c r="BE106" s="4">
        <f>BC106/GGDP!G106</f>
        <v>0.17905170780983648</v>
      </c>
      <c r="BF106">
        <f t="shared" si="30"/>
        <v>3.4808223381405337</v>
      </c>
      <c r="BH106">
        <v>185.5</v>
      </c>
      <c r="BK106" s="17">
        <v>472.22</v>
      </c>
      <c r="BL106">
        <f t="shared" si="31"/>
        <v>286.72000000000003</v>
      </c>
      <c r="BM106" s="8">
        <f>BK106/GGDP!G106</f>
        <v>0.74534377170275912</v>
      </c>
      <c r="BO106">
        <f t="shared" si="32"/>
        <v>2.5456603773584909</v>
      </c>
    </row>
    <row r="107" spans="1:67" x14ac:dyDescent="0.35">
      <c r="A107">
        <v>100</v>
      </c>
      <c r="B107">
        <v>2099</v>
      </c>
      <c r="C107">
        <v>3.1945917285259813E-2</v>
      </c>
      <c r="D107">
        <v>0.10680673382820784</v>
      </c>
      <c r="E107">
        <v>7.7810180275715804E-2</v>
      </c>
      <c r="F107">
        <f t="shared" si="24"/>
        <v>0.21656283138918347</v>
      </c>
      <c r="G107">
        <v>0.61741118769883352</v>
      </c>
      <c r="Y107">
        <f t="shared" si="33"/>
        <v>9.3726757552343685</v>
      </c>
      <c r="Z107">
        <f t="shared" si="34"/>
        <v>31.336238546805355</v>
      </c>
      <c r="AA107">
        <f t="shared" si="35"/>
        <v>22.828882441172503</v>
      </c>
      <c r="AB107">
        <v>215.25</v>
      </c>
      <c r="AC107">
        <f>Y107/GGDP!$G107</f>
        <v>1.4607146817165696E-2</v>
      </c>
      <c r="AD107">
        <f>Z107/GGDP!$G107</f>
        <v>4.8836964929175337E-2</v>
      </c>
      <c r="AE107">
        <f>AA107/GGDP!$G107</f>
        <v>3.5578403243469968E-2</v>
      </c>
      <c r="AF107">
        <f>AB107/GGDP!$G107</f>
        <v>0.33546325878594252</v>
      </c>
      <c r="AI107">
        <v>2099</v>
      </c>
      <c r="AJ107">
        <v>9.64</v>
      </c>
      <c r="AK107" s="5">
        <f>AJ107/GGDP!G107</f>
        <v>1.5023766851087042E-2</v>
      </c>
      <c r="AM107">
        <v>79.22</v>
      </c>
      <c r="AN107" s="4">
        <f t="shared" si="25"/>
        <v>69.58</v>
      </c>
      <c r="AO107" s="6">
        <f>AM107/GGDP!G107</f>
        <v>0.1234629470895348</v>
      </c>
      <c r="AP107" s="13">
        <f t="shared" si="26"/>
        <v>8.2178423236514515</v>
      </c>
      <c r="AQ107">
        <v>23.48</v>
      </c>
      <c r="AR107" s="6">
        <f>AQ107/GGDP!G107</f>
        <v>3.6593158263851011E-2</v>
      </c>
      <c r="AT107">
        <v>2099</v>
      </c>
      <c r="AU107">
        <v>133.43</v>
      </c>
      <c r="AV107">
        <f t="shared" si="27"/>
        <v>109.95</v>
      </c>
      <c r="AW107" s="6">
        <f>AU107/GGDP!G107</f>
        <v>0.207948258396322</v>
      </c>
      <c r="AX107">
        <f t="shared" si="28"/>
        <v>5.6827086882453157</v>
      </c>
      <c r="AY107">
        <v>32.229999999999997</v>
      </c>
      <c r="AZ107" s="8">
        <f>AY107/GGDP!G107</f>
        <v>5.0229876100677938E-2</v>
      </c>
      <c r="BB107">
        <v>2099</v>
      </c>
      <c r="BC107">
        <v>113.23</v>
      </c>
      <c r="BD107">
        <f t="shared" si="29"/>
        <v>81</v>
      </c>
      <c r="BE107" s="4">
        <f>BC107/GGDP!G107</f>
        <v>0.17646692121873297</v>
      </c>
      <c r="BF107">
        <f t="shared" si="30"/>
        <v>3.5131864722308412</v>
      </c>
      <c r="BH107">
        <v>186.31</v>
      </c>
      <c r="BK107" s="17">
        <v>478.82</v>
      </c>
      <c r="BL107">
        <f t="shared" si="31"/>
        <v>292.51</v>
      </c>
      <c r="BM107" s="8">
        <f>BK107/GGDP!G107</f>
        <v>0.74623236967193951</v>
      </c>
      <c r="BO107">
        <f t="shared" si="32"/>
        <v>2.5700177124147925</v>
      </c>
    </row>
    <row r="108" spans="1:67" x14ac:dyDescent="0.35">
      <c r="A108">
        <v>101</v>
      </c>
      <c r="B108">
        <v>2100</v>
      </c>
      <c r="C108">
        <v>3.1564319745897303E-2</v>
      </c>
      <c r="D108">
        <v>0.10554526204340922</v>
      </c>
      <c r="E108">
        <v>7.7521175224986777E-2</v>
      </c>
      <c r="F108">
        <f t="shared" si="24"/>
        <v>0.21463075701429329</v>
      </c>
      <c r="G108">
        <v>0.6192429857067232</v>
      </c>
      <c r="Y108">
        <f t="shared" si="33"/>
        <v>9.2754488283128484</v>
      </c>
      <c r="Z108">
        <f t="shared" si="34"/>
        <v>31.015389687964348</v>
      </c>
      <c r="AA108">
        <f t="shared" si="35"/>
        <v>22.780268977711746</v>
      </c>
      <c r="AB108">
        <v>217.46</v>
      </c>
      <c r="AC108">
        <f>Y108/GGDP!$G108</f>
        <v>1.4274093701717193E-2</v>
      </c>
      <c r="AD108">
        <f>Z108/GGDP!$G108</f>
        <v>4.7729935962765042E-2</v>
      </c>
      <c r="AE108">
        <f>AA108/GGDP!$G108</f>
        <v>3.505681503472053E-2</v>
      </c>
      <c r="AF108">
        <f>AB108/GGDP!$G108</f>
        <v>0.33465166741047386</v>
      </c>
      <c r="AI108">
        <v>2100</v>
      </c>
      <c r="AJ108">
        <v>9.5399999999999991</v>
      </c>
      <c r="AK108" s="5">
        <f>AJ108/GGDP!G108</f>
        <v>1.4681214508856434E-2</v>
      </c>
      <c r="AM108">
        <v>79.33</v>
      </c>
      <c r="AN108" s="4">
        <f t="shared" si="25"/>
        <v>69.789999999999992</v>
      </c>
      <c r="AO108" s="6">
        <f>AM108/GGDP!G108</f>
        <v>0.12208183930687433</v>
      </c>
      <c r="AP108" s="13">
        <f t="shared" si="26"/>
        <v>8.3155136268343828</v>
      </c>
      <c r="AQ108">
        <v>23.43</v>
      </c>
      <c r="AR108" s="6">
        <f>AQ108/GGDP!G108</f>
        <v>3.6056693495021622E-2</v>
      </c>
      <c r="AT108">
        <v>2100</v>
      </c>
      <c r="AU108">
        <v>133.36000000000001</v>
      </c>
      <c r="AV108">
        <f t="shared" si="27"/>
        <v>109.93</v>
      </c>
      <c r="AW108" s="6">
        <f>AU108/GGDP!G108</f>
        <v>0.20522922084917133</v>
      </c>
      <c r="AX108">
        <f t="shared" si="28"/>
        <v>5.6918480580452417</v>
      </c>
      <c r="AY108">
        <v>31.9</v>
      </c>
      <c r="AZ108" s="8">
        <f>AY108/GGDP!G108</f>
        <v>4.9091272833597516E-2</v>
      </c>
      <c r="BB108">
        <v>2100</v>
      </c>
      <c r="BC108">
        <v>113.03</v>
      </c>
      <c r="BD108">
        <f t="shared" si="29"/>
        <v>81.13</v>
      </c>
      <c r="BE108" s="4">
        <f>BC108/GGDP!G108</f>
        <v>0.173943152613841</v>
      </c>
      <c r="BF108">
        <f t="shared" si="30"/>
        <v>3.5432601880877743</v>
      </c>
      <c r="BH108">
        <v>187.16</v>
      </c>
      <c r="BK108" s="17">
        <v>485.47</v>
      </c>
      <c r="BL108">
        <f t="shared" si="31"/>
        <v>298.31000000000006</v>
      </c>
      <c r="BM108" s="8">
        <f>BK108/GGDP!G108</f>
        <v>0.74709530478139774</v>
      </c>
      <c r="BO108">
        <f t="shared" si="32"/>
        <v>2.593876896772815</v>
      </c>
    </row>
  </sheetData>
  <mergeCells count="15">
    <mergeCell ref="Y6:AA6"/>
    <mergeCell ref="C6:G6"/>
    <mergeCell ref="H6:J6"/>
    <mergeCell ref="L6:O6"/>
    <mergeCell ref="Q6:S6"/>
    <mergeCell ref="U6:W6"/>
    <mergeCell ref="BB6:BE6"/>
    <mergeCell ref="BH6:BI6"/>
    <mergeCell ref="BK6:BM6"/>
    <mergeCell ref="AC6:AE6"/>
    <mergeCell ref="AI6:AK6"/>
    <mergeCell ref="AM6:AO6"/>
    <mergeCell ref="AQ6:AR6"/>
    <mergeCell ref="AT6:AW6"/>
    <mergeCell ref="AY6:AZ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38A9B-FF11-4970-9DA9-C9456207FB95}">
  <dimension ref="D5:J10"/>
  <sheetViews>
    <sheetView tabSelected="1" workbookViewId="0">
      <selection activeCell="M10" sqref="M10"/>
    </sheetView>
  </sheetViews>
  <sheetFormatPr defaultRowHeight="14.5" x14ac:dyDescent="0.35"/>
  <cols>
    <col min="4" max="4" width="12.453125" customWidth="1"/>
    <col min="5" max="5" width="13.26953125" customWidth="1"/>
  </cols>
  <sheetData>
    <row r="5" spans="4:10" x14ac:dyDescent="0.35">
      <c r="D5" t="s">
        <v>36</v>
      </c>
    </row>
    <row r="6" spans="4:10" x14ac:dyDescent="0.35">
      <c r="G6" t="s">
        <v>20</v>
      </c>
      <c r="H6" t="s">
        <v>22</v>
      </c>
      <c r="I6" t="s">
        <v>21</v>
      </c>
      <c r="J6" t="s">
        <v>46</v>
      </c>
    </row>
    <row r="7" spans="4:10" x14ac:dyDescent="0.35">
      <c r="D7" t="s">
        <v>31</v>
      </c>
    </row>
    <row r="8" spans="4:10" x14ac:dyDescent="0.35">
      <c r="E8" t="s">
        <v>39</v>
      </c>
      <c r="F8" t="s">
        <v>40</v>
      </c>
    </row>
    <row r="9" spans="4:10" x14ac:dyDescent="0.35">
      <c r="E9" t="s">
        <v>41</v>
      </c>
      <c r="G9" t="s">
        <v>37</v>
      </c>
      <c r="H9" t="s">
        <v>49</v>
      </c>
      <c r="I9" t="s">
        <v>38</v>
      </c>
    </row>
    <row r="10" spans="4:10" x14ac:dyDescent="0.35">
      <c r="E10" t="s">
        <v>42</v>
      </c>
      <c r="G10" t="s">
        <v>43</v>
      </c>
      <c r="H10" t="s">
        <v>44</v>
      </c>
      <c r="I10" t="s">
        <v>45</v>
      </c>
      <c r="J10" t="s">
        <v>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E1761-94E2-40E9-B3C6-B39452D731DE}">
  <dimension ref="A1:C3"/>
  <sheetViews>
    <sheetView workbookViewId="0"/>
  </sheetViews>
  <sheetFormatPr defaultRowHeight="14.5" x14ac:dyDescent="0.35"/>
  <sheetData>
    <row r="1" spans="1:3" x14ac:dyDescent="0.35">
      <c r="A1" t="s">
        <v>86</v>
      </c>
    </row>
    <row r="2" spans="1:3" ht="409.5" x14ac:dyDescent="0.35">
      <c r="B2" t="s">
        <v>87</v>
      </c>
      <c r="C2" s="9" t="s">
        <v>88</v>
      </c>
    </row>
    <row r="3" spans="1:3" x14ac:dyDescent="0.35">
      <c r="B3" t="s">
        <v>89</v>
      </c>
      <c r="C3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GGDP</vt:lpstr>
      <vt:lpstr>BL</vt:lpstr>
      <vt:lpstr>BL(FF)</vt:lpstr>
      <vt:lpstr>NZE</vt:lpstr>
      <vt:lpstr>2C</vt:lpstr>
      <vt:lpstr>Lookups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Grace</dc:creator>
  <cp:lastModifiedBy>William Grace</cp:lastModifiedBy>
  <dcterms:created xsi:type="dcterms:W3CDTF">2023-10-05T03:59:07Z</dcterms:created>
  <dcterms:modified xsi:type="dcterms:W3CDTF">2024-03-12T06:35:34Z</dcterms:modified>
</cp:coreProperties>
</file>